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1310"/>
  </bookViews>
  <sheets>
    <sheet name="Frågor" sheetId="1" r:id="rId1"/>
    <sheet name="Resultat" sheetId="5" r:id="rId2"/>
    <sheet name="Rutan" sheetId="4" r:id="rId3"/>
    <sheet name="Personen" sheetId="18" r:id="rId4"/>
    <sheet name="Så känner du igen en ..." sheetId="17" r:id="rId5"/>
    <sheet name="Födelar för gruppen" sheetId="9" r:id="rId6"/>
    <sheet name="Nackdelar för gruppen" sheetId="10" r:id="rId7"/>
    <sheet name="Hur andra ser dig" sheetId="8" r:id="rId8"/>
    <sheet name="Hur du kommunicerar med en" sheetId="11" r:id="rId9"/>
    <sheet name="Under stress" sheetId="12" r:id="rId10"/>
    <sheet name="Om du är en Gul ..." sheetId="14" r:id="rId11"/>
    <sheet name="Om du är Röd ..." sheetId="13" r:id="rId12"/>
    <sheet name="Om du är en Blå ..." sheetId="16" r:id="rId13"/>
    <sheet name="Om du är en Grön ..." sheetId="15" r:id="rId14"/>
  </sheets>
  <definedNames>
    <definedName name="OLE_LINK1" localSheetId="2">Rutan!$AF$33</definedName>
  </definedNames>
  <calcPr calcId="145621"/>
</workbook>
</file>

<file path=xl/calcChain.xml><?xml version="1.0" encoding="utf-8"?>
<calcChain xmlns="http://schemas.openxmlformats.org/spreadsheetml/2006/main">
  <c r="B8" i="1" l="1"/>
  <c r="B16" i="1"/>
  <c r="C4" i="5" l="1"/>
  <c r="D4" i="5" s="1"/>
  <c r="C2" i="5"/>
  <c r="B44" i="1"/>
  <c r="C43" i="1"/>
  <c r="B40" i="1"/>
  <c r="C39" i="1"/>
  <c r="B36" i="1"/>
  <c r="C35" i="1"/>
  <c r="B32" i="1"/>
  <c r="C31" i="1"/>
  <c r="B28" i="1"/>
  <c r="C27" i="1"/>
  <c r="B24" i="1"/>
  <c r="C23" i="1"/>
  <c r="B20" i="1"/>
  <c r="C19" i="1"/>
  <c r="B12" i="1"/>
  <c r="C15" i="1"/>
  <c r="C11" i="1"/>
  <c r="C7" i="1"/>
  <c r="D2" i="5" l="1"/>
  <c r="C10" i="5"/>
  <c r="C3" i="4" s="1"/>
  <c r="C5" i="5"/>
  <c r="D5" i="5" s="1"/>
  <c r="C3" i="5"/>
  <c r="E7" i="5" l="1"/>
  <c r="F7" i="5" s="1"/>
  <c r="E9" i="5"/>
  <c r="F9" i="5" s="1"/>
  <c r="E8" i="5"/>
  <c r="F8" i="5" s="1"/>
  <c r="E10" i="5"/>
  <c r="F10" i="5" s="1"/>
  <c r="C7" i="5"/>
  <c r="D7" i="5" s="1"/>
  <c r="C9" i="5"/>
  <c r="D9" i="5" s="1"/>
  <c r="D3" i="5"/>
  <c r="C8" i="5"/>
  <c r="D10" i="5"/>
  <c r="D4" i="4"/>
  <c r="AX15" i="4"/>
  <c r="AT19" i="4"/>
  <c r="AL27" i="4"/>
  <c r="AH31" i="4"/>
  <c r="AK28" i="4"/>
  <c r="BA12" i="4"/>
  <c r="AW16" i="4"/>
  <c r="AS20" i="4"/>
  <c r="AO24" i="4"/>
  <c r="AG32" i="4"/>
  <c r="BJ3" i="4"/>
  <c r="BD9" i="4"/>
  <c r="AZ13" i="4"/>
  <c r="AV17" i="4"/>
  <c r="AR21" i="4"/>
  <c r="AN25" i="4"/>
  <c r="AJ29" i="4"/>
  <c r="BG6" i="4"/>
  <c r="BC10" i="4"/>
  <c r="AY14" i="4"/>
  <c r="AU18" i="4"/>
  <c r="AQ22" i="4"/>
  <c r="AM26" i="4"/>
  <c r="AI30" i="4"/>
  <c r="BH5" i="4"/>
  <c r="AD30" i="4"/>
  <c r="Z26" i="4"/>
  <c r="V22" i="4"/>
  <c r="R18" i="4"/>
  <c r="N14" i="4"/>
  <c r="J10" i="4"/>
  <c r="F6" i="4"/>
  <c r="AC29" i="4"/>
  <c r="Y25" i="4"/>
  <c r="Q17" i="4"/>
  <c r="M13" i="4"/>
  <c r="E5" i="4"/>
  <c r="T20" i="4"/>
  <c r="P16" i="4"/>
  <c r="O15" i="4"/>
  <c r="U21" i="4"/>
  <c r="I9" i="4"/>
  <c r="L12" i="4"/>
  <c r="K11" i="4"/>
  <c r="AF32" i="4"/>
  <c r="AB28" i="4"/>
  <c r="X24" i="4"/>
  <c r="H8" i="4"/>
  <c r="AE31" i="4"/>
  <c r="AA27" i="4"/>
  <c r="W23" i="4"/>
  <c r="S19" i="4"/>
  <c r="G7" i="4"/>
  <c r="BB11" i="4" l="1"/>
  <c r="B17" i="5"/>
  <c r="BE8" i="4"/>
  <c r="AP23" i="4"/>
  <c r="BF7" i="4"/>
  <c r="BI4" i="4"/>
  <c r="B22" i="5"/>
  <c r="B18" i="5"/>
  <c r="B13" i="5"/>
  <c r="B19" i="5"/>
  <c r="D8" i="5"/>
  <c r="B20" i="5"/>
  <c r="B15" i="5"/>
  <c r="B14" i="5"/>
  <c r="B21" i="5"/>
  <c r="B16" i="5"/>
  <c r="C62" i="4"/>
  <c r="D61" i="4"/>
  <c r="I56" i="4"/>
  <c r="M52" i="4"/>
  <c r="Q48" i="4"/>
  <c r="U44" i="4"/>
  <c r="Y40" i="4"/>
  <c r="AC36" i="4"/>
  <c r="F59" i="4"/>
  <c r="J55" i="4"/>
  <c r="N51" i="4"/>
  <c r="R47" i="4"/>
  <c r="V43" i="4"/>
  <c r="Z39" i="4"/>
  <c r="AD35" i="4"/>
  <c r="G58" i="4"/>
  <c r="K54" i="4"/>
  <c r="O50" i="4"/>
  <c r="S46" i="4"/>
  <c r="W42" i="4"/>
  <c r="AA38" i="4"/>
  <c r="AE34" i="4"/>
  <c r="H57" i="4"/>
  <c r="L53" i="4"/>
  <c r="P49" i="4"/>
  <c r="T45" i="4"/>
  <c r="X41" i="4"/>
  <c r="AB37" i="4"/>
  <c r="AF33" i="4"/>
  <c r="E60" i="4"/>
  <c r="BI61" i="4"/>
  <c r="BG59" i="4"/>
  <c r="BC55" i="4"/>
  <c r="AY51" i="4"/>
  <c r="AU47" i="4"/>
  <c r="AQ43" i="4"/>
  <c r="AM39" i="4"/>
  <c r="AI35" i="4"/>
  <c r="BF58" i="4"/>
  <c r="BB54" i="4"/>
  <c r="AX50" i="4"/>
  <c r="AT46" i="4"/>
  <c r="AP42" i="4"/>
  <c r="AL38" i="4"/>
  <c r="AH34" i="4"/>
  <c r="BJ62" i="4"/>
  <c r="BE57" i="4"/>
  <c r="BA53" i="4"/>
  <c r="AW49" i="4"/>
  <c r="AS45" i="4"/>
  <c r="AO41" i="4"/>
  <c r="AK37" i="4"/>
  <c r="AG33" i="4"/>
  <c r="BH60" i="4"/>
  <c r="BD56" i="4"/>
  <c r="AZ52" i="4"/>
  <c r="AV48" i="4"/>
  <c r="AR44" i="4"/>
  <c r="AN40" i="4"/>
  <c r="AJ36" i="4"/>
</calcChain>
</file>

<file path=xl/sharedStrings.xml><?xml version="1.0" encoding="utf-8"?>
<sst xmlns="http://schemas.openxmlformats.org/spreadsheetml/2006/main" count="103" uniqueCount="103">
  <si>
    <t>Om du sätter 3 poäng på svar a blir det 0 poäng på svar b och så vidare.</t>
  </si>
  <si>
    <t>Fördela sedan 3 poäng mellan a- och b-svaret där 0 = stämmer inte alls och 3 = stämmer i hög grad.</t>
  </si>
  <si>
    <t>Fråga 1</t>
  </si>
  <si>
    <t xml:space="preserve">Jämför a- och b-svaret under respektive fråga med varandra och avgör vilket svar som passar bäst in på dig. </t>
  </si>
  <si>
    <t>a) Jag är lätt att lära känna.</t>
  </si>
  <si>
    <t>2) Det tar längre tid att lära känna mig.</t>
  </si>
  <si>
    <t>Fråga 2</t>
  </si>
  <si>
    <t>a) Jag visar mer entusiasm än de flesta.</t>
  </si>
  <si>
    <t>b) Jag visar mindre entusiasm än de flesta.</t>
  </si>
  <si>
    <t>Fråga 3</t>
  </si>
  <si>
    <t>a) Jag tycker bäst om att arbeta tillsammans med andra.</t>
  </si>
  <si>
    <t>b) Jag tycker bästa om att arbeta ensam.</t>
  </si>
  <si>
    <t>Fråga 4</t>
  </si>
  <si>
    <t>a) Jag delar ofta med mig av mina känslor.</t>
  </si>
  <si>
    <t>b) Jag behåller ofta mina känslor för mig själv.</t>
  </si>
  <si>
    <t>Fråga 5</t>
  </si>
  <si>
    <t>a) Det är viktigt med trevliga arbetskamrater.</t>
  </si>
  <si>
    <t>b) Det är viktigt med intressanta arbetsuppgifter.</t>
  </si>
  <si>
    <t>Fråga 6</t>
  </si>
  <si>
    <t>a) Jag tar sällan risker.</t>
  </si>
  <si>
    <t>b) Jag chansar gärna.</t>
  </si>
  <si>
    <t>Fråga 7</t>
  </si>
  <si>
    <t>a) Jag har ofta tålamod.</t>
  </si>
  <si>
    <t>b) Jag är oftast otålig.</t>
  </si>
  <si>
    <t>Fråga 8</t>
  </si>
  <si>
    <t>a) Jag talar ofta lugnt och med låg röst.</t>
  </si>
  <si>
    <t>b) Jag talar ofta snabbt och med hög röst.</t>
  </si>
  <si>
    <t>Fråga 9</t>
  </si>
  <si>
    <t>b) Jag argumenterar gärna med andra ibland.</t>
  </si>
  <si>
    <t>Fråga 10</t>
  </si>
  <si>
    <t>a) Jag är ofta diplomatisk och kompromissvillig.</t>
  </si>
  <si>
    <t>b) Jag är ofta kontrollerande och styrande.</t>
  </si>
  <si>
    <t>Du får inte dela ut halva poäng och får alltså inte sätta 2,5 poäng på svar a och 2,5 poäng på svar b.</t>
  </si>
  <si>
    <t xml:space="preserve"> </t>
  </si>
  <si>
    <t>Din personlighet är övervägande:</t>
  </si>
  <si>
    <t>Öppen</t>
  </si>
  <si>
    <t>Reserverad</t>
  </si>
  <si>
    <t>Bestämd</t>
  </si>
  <si>
    <t>Följsam</t>
  </si>
  <si>
    <t>a) Jag undviker helst konflikter.</t>
  </si>
  <si>
    <t>Blå = Analytisk</t>
  </si>
  <si>
    <t>Upp = Öppen</t>
  </si>
  <si>
    <t>Ner = Reserverad</t>
  </si>
  <si>
    <t>Vänster = Följsam</t>
  </si>
  <si>
    <t>Höger = Bestämd</t>
  </si>
  <si>
    <t>Hur andra kanske ser dig</t>
  </si>
  <si>
    <r>
      <rPr>
        <b/>
        <sz val="14"/>
        <color theme="1"/>
        <rFont val="Calibri"/>
        <family val="2"/>
        <scheme val="minor"/>
      </rPr>
      <t>GUL</t>
    </r>
    <r>
      <rPr>
        <sz val="11"/>
        <color theme="1"/>
        <rFont val="Calibri"/>
        <family val="2"/>
        <scheme val="minor"/>
      </rPr>
      <t xml:space="preserve">
Snacksalig
Egenkär
Vild och tokig
Ytlig/förhastad
Drömmare
Indiskret/taktlös</t>
    </r>
  </si>
  <si>
    <r>
      <rPr>
        <b/>
        <sz val="14"/>
        <color theme="1"/>
        <rFont val="Calibri"/>
        <family val="2"/>
        <scheme val="minor"/>
      </rPr>
      <t>GRÖN</t>
    </r>
    <r>
      <rPr>
        <sz val="11"/>
        <color theme="1"/>
        <rFont val="Calibri"/>
        <family val="2"/>
        <scheme val="minor"/>
      </rPr>
      <t xml:space="preserve">
Otydlig
Envis/orubblig
Omständlig
Resignerad
Blyg
Självbelåten</t>
    </r>
  </si>
  <si>
    <r>
      <rPr>
        <b/>
        <sz val="14"/>
        <color theme="1"/>
        <rFont val="Calibri"/>
        <family val="2"/>
        <scheme val="minor"/>
      </rPr>
      <t>RÖD</t>
    </r>
    <r>
      <rPr>
        <sz val="11"/>
        <color theme="1"/>
        <rFont val="Calibri"/>
        <family val="2"/>
        <scheme val="minor"/>
      </rPr>
      <t xml:space="preserve">
Påstridig
Egoistisk
Befallande
Intolerant
Kontrollerande
Dålig lyssnare</t>
    </r>
  </si>
  <si>
    <t>BLÅ
Tvär och sur
Obeslutsam
Misstänksam/petig
Känslokall
Undvikande/defensiv
Tillknäppt</t>
  </si>
  <si>
    <r>
      <rPr>
        <b/>
        <sz val="14"/>
        <color theme="1"/>
        <rFont val="Calibri"/>
        <family val="2"/>
        <scheme val="minor"/>
      </rPr>
      <t>GUL</t>
    </r>
    <r>
      <rPr>
        <sz val="11"/>
        <color theme="1"/>
        <rFont val="Calibri"/>
        <family val="2"/>
        <scheme val="minor"/>
      </rPr>
      <t xml:space="preserve">
Optimistisk
Kreativ problemlösare
Skapar god stämning
Positiv humor
Lagspelare
Idégivare
Konfliktösare
Övertygande</t>
    </r>
  </si>
  <si>
    <r>
      <rPr>
        <b/>
        <sz val="14"/>
        <color theme="1"/>
        <rFont val="Calibri"/>
        <family val="2"/>
        <scheme val="minor"/>
      </rPr>
      <t>GRÖN</t>
    </r>
    <r>
      <rPr>
        <sz val="11"/>
        <color theme="1"/>
        <rFont val="Calibri"/>
        <family val="2"/>
        <scheme val="minor"/>
      </rPr>
      <t xml:space="preserve">
Pålitlig gruppmedlem
Uthållig
God lyssnare
Tålmodig
Skapar tillit
Sansad
Mån om att slutföra
Bra kompis</t>
    </r>
  </si>
  <si>
    <r>
      <rPr>
        <b/>
        <sz val="14"/>
        <color theme="1"/>
        <rFont val="Calibri"/>
        <family val="2"/>
        <scheme val="minor"/>
      </rPr>
      <t>RÖD</t>
    </r>
    <r>
      <rPr>
        <sz val="11"/>
        <color theme="1"/>
        <rFont val="Calibri"/>
        <family val="2"/>
        <scheme val="minor"/>
      </rPr>
      <t xml:space="preserve">
Uppstartare
Visionär
Banbrytare
Tidsmedveten
Uppgiftsorienterad
Aktiv
Förändringsvillig
God organisatör</t>
    </r>
  </si>
  <si>
    <t>BLÅ
Objektiv tänkare
Samvetsgrann
Kvalitetsinriktad
Analyserande
Uppgiftsorienterad
Uppgiftssamlare
Dimplomatisk
Detaljinriktad</t>
  </si>
  <si>
    <t>Fördelar för gruppen</t>
  </si>
  <si>
    <t>Nackdelar för gruppen</t>
  </si>
  <si>
    <t>Gul = Inspiratör</t>
  </si>
  <si>
    <t>Röd = Dominant</t>
  </si>
  <si>
    <t>Grön = Stödjare</t>
  </si>
  <si>
    <r>
      <rPr>
        <b/>
        <sz val="14"/>
        <color theme="1"/>
        <rFont val="Calibri"/>
        <family val="2"/>
        <scheme val="minor"/>
      </rPr>
      <t xml:space="preserve">GRÖN
</t>
    </r>
    <r>
      <rPr>
        <sz val="11"/>
        <color theme="1"/>
        <rFont val="Calibri"/>
        <family val="2"/>
        <scheme val="minor"/>
      </rPr>
      <t>Tar kritik mot jobbet som en personlig förolämpning
Är emot förändring för förändringens egen skull
Behöver hjälp att komma igång med nya uppgifter
Har svårt att prioritera
Bär på känslor istället för att tala om dem
Kan ge ett falskt intryck av samstämmighet
Bedömer sig själv hårt
Sätter säkerheten främst</t>
    </r>
  </si>
  <si>
    <t>Hur du kommunicerar med en ...</t>
  </si>
  <si>
    <r>
      <rPr>
        <b/>
        <sz val="14"/>
        <color theme="1"/>
        <rFont val="Calibri"/>
        <family val="2"/>
        <scheme val="minor"/>
      </rPr>
      <t xml:space="preserve">GRÖN
</t>
    </r>
    <r>
      <rPr>
        <sz val="11"/>
        <color theme="1"/>
        <rFont val="Calibri"/>
        <family val="2"/>
        <scheme val="minor"/>
      </rPr>
      <t>Bryt isen med en personlig kommentar
Presentera ditt ärende lugnt, mjukt och i vänlig ton
Ställ gärna frågor som börjar med "Hur?"
Uppträd ledigt och informellt
Se upp så du inte sårar personens känslor
Visa att du är ärligt intresserad av personen
Ge dig tid att få fram personens egna mål och idéer
Lyssna engagerat
Ställ personliga garantier
Ge personen tillräckligt med tid för att fundera före beslut</t>
    </r>
  </si>
  <si>
    <r>
      <rPr>
        <b/>
        <sz val="14"/>
        <color theme="1"/>
        <rFont val="Calibri"/>
        <family val="2"/>
        <scheme val="minor"/>
      </rPr>
      <t>GUL</t>
    </r>
    <r>
      <rPr>
        <sz val="11"/>
        <color theme="1"/>
        <rFont val="Calibri"/>
        <family val="2"/>
        <scheme val="minor"/>
      </rPr>
      <t xml:space="preserve">
Planera samarbetet efter personens drömmar och visioner
Lägg tid på att umgås socialt och ha trevligt tillsammans
Prata gärna om människor och deras mål
Fokusera på människor och aktiviteter
Skriv ned alla detaljer
Fråga efter personens åsikter
Kom med idéer om hur man kan komma igång
Sätt av tillräckligt med tid för att vara social, trevlig och aktiv
Referera till personer som uppskattas och beundras
Erbjud omedelbara och speciella belöningar till den som tar en risk</t>
    </r>
  </si>
  <si>
    <r>
      <rPr>
        <b/>
        <sz val="14"/>
        <color theme="1"/>
        <rFont val="Calibri"/>
        <family val="2"/>
        <scheme val="minor"/>
      </rPr>
      <t>BLÅ</t>
    </r>
    <r>
      <rPr>
        <sz val="11"/>
        <color theme="1"/>
        <rFont val="Calibri"/>
        <family val="2"/>
        <scheme val="minor"/>
      </rPr>
      <t xml:space="preserve">
Förbered dig väl
Var noggrann och realistisk
Använd en genomtänkt strategi
Bygg upp förstoende genom att peka på för- och nackdelar
Presentera fakta och lova inte mer än du kan hålla
Gör upp en handlingsplan med tidsramar och delmål
Tag god tid på dig, men var uthållig
Med fakta och intyg från respekterade personer kan du övertyga om ni har olika åsikter
Lämna tillräckligt med information och tid för att personen ska kunna fatta sitt beslut
Ta hänsyn till personens behov av integritet
</t>
    </r>
  </si>
  <si>
    <r>
      <rPr>
        <b/>
        <sz val="14"/>
        <color theme="1"/>
        <rFont val="Calibri"/>
        <family val="2"/>
        <scheme val="minor"/>
      </rPr>
      <t xml:space="preserve">RÖD
</t>
    </r>
    <r>
      <rPr>
        <sz val="11"/>
        <color theme="1"/>
        <rFont val="Calibri"/>
        <family val="2"/>
        <scheme val="minor"/>
      </rPr>
      <t>Var klar, tydlig och håll dig till ämnet
Var affärsmässig
Var förberedd med ett välorganiserat material som ger stöd till din presentation
Planera din presentation så noggrannt att den blir effektiv och logisk
Ställ frågor som börjar med "Vad?"
Presentera valmöjligheter som underlättar beslut
Visa med fakta på sannolikheten att lyckas eller på fördelens med olika alternativ
Håll dig till fakta om ni är oense
Föreslå alternativ som båda vinner på</t>
    </r>
  </si>
  <si>
    <t>Under stress behöver ...</t>
  </si>
  <si>
    <r>
      <rPr>
        <b/>
        <sz val="14"/>
        <color theme="1"/>
        <rFont val="Calibri"/>
        <family val="2"/>
        <scheme val="minor"/>
      </rPr>
      <t>GUL</t>
    </r>
    <r>
      <rPr>
        <sz val="11"/>
        <color theme="1"/>
        <rFont val="Calibri"/>
        <family val="2"/>
        <scheme val="minor"/>
      </rPr>
      <t xml:space="preserve">
Få beröm så att självkänslan byggs upp igen
Få komma igång att göra någonting
Älskar att ha mycket att göra, men är samtidigt stresskänslig
Få samspela med andra, en grupp att verka i
Ha ett högt tempo för att få stimulans
Få undanröjt varje hot mot sin prestige</t>
    </r>
  </si>
  <si>
    <r>
      <rPr>
        <b/>
        <sz val="14"/>
        <color theme="1"/>
        <rFont val="Calibri"/>
        <family val="2"/>
        <scheme val="minor"/>
      </rPr>
      <t>BLÅ</t>
    </r>
    <r>
      <rPr>
        <sz val="11"/>
        <color theme="1"/>
        <rFont val="Calibri"/>
        <family val="2"/>
        <scheme val="minor"/>
      </rPr>
      <t xml:space="preserve">
Ha ett lågt tempo för att kunna bearbeta information
Få förståele för principer och detaljer
Få förståelse för hur problemet logiskt kan lösas
Få försäkringar om att han/hon tänker rätt
Få garantier och därigenom kunna känna säkerhet</t>
    </r>
  </si>
  <si>
    <r>
      <t xml:space="preserve">RÖD
</t>
    </r>
    <r>
      <rPr>
        <sz val="11"/>
        <color theme="1"/>
        <rFont val="Calibri"/>
        <family val="2"/>
        <scheme val="minor"/>
      </rPr>
      <t>Få känna att han/hon har kontroll över situationen
Se påtagliga bevis på gjorda framsteg
Ha klara och tydliga mål
Ha högt tempo för att snabbt nå uppsatta mål
Få handlingsfrihet att lösa problem på sitt sätt</t>
    </r>
  </si>
  <si>
    <r>
      <t xml:space="preserve">GRÖN
</t>
    </r>
    <r>
      <rPr>
        <sz val="11"/>
        <color theme="1"/>
        <rFont val="Calibri"/>
        <family val="2"/>
        <scheme val="minor"/>
      </rPr>
      <t>I umgänget med göna personer störs de av din ytlighet, hur lättpåverkad du är och din talförhet.</t>
    </r>
    <r>
      <rPr>
        <b/>
        <sz val="14"/>
        <color theme="1"/>
        <rFont val="Calibri"/>
        <family val="2"/>
        <scheme val="minor"/>
      </rPr>
      <t xml:space="preserve">
</t>
    </r>
  </si>
  <si>
    <t>Om du är en Röd person i umgänget med ...</t>
  </si>
  <si>
    <r>
      <rPr>
        <b/>
        <sz val="14"/>
        <color theme="1"/>
        <rFont val="Calibri"/>
        <family val="2"/>
        <scheme val="minor"/>
      </rPr>
      <t>GUL</t>
    </r>
    <r>
      <rPr>
        <sz val="11"/>
        <color theme="1"/>
        <rFont val="Calibri"/>
        <family val="2"/>
        <scheme val="minor"/>
      </rPr>
      <t xml:space="preserve">
I umgänget med gul personer är du så resultatinriktad att du upplevs som en person som inte bryr sig om att skapa en motiverande atmosfär.</t>
    </r>
  </si>
  <si>
    <r>
      <rPr>
        <b/>
        <sz val="14"/>
        <color theme="1"/>
        <rFont val="Calibri"/>
        <family val="2"/>
        <scheme val="minor"/>
      </rPr>
      <t>BLÅ</t>
    </r>
    <r>
      <rPr>
        <sz val="11"/>
        <color theme="1"/>
        <rFont val="Calibri"/>
        <family val="2"/>
        <scheme val="minor"/>
      </rPr>
      <t xml:space="preserve">
I umgänget med blå personer är du alltför snabb och förmodlingen inte tillräckligt noggrann.</t>
    </r>
  </si>
  <si>
    <r>
      <rPr>
        <b/>
        <sz val="14"/>
        <color theme="1"/>
        <rFont val="Calibri"/>
        <family val="2"/>
        <scheme val="minor"/>
      </rPr>
      <t>GUL</t>
    </r>
    <r>
      <rPr>
        <sz val="11"/>
        <color theme="1"/>
        <rFont val="Calibri"/>
        <family val="2"/>
        <scheme val="minor"/>
      </rPr>
      <t xml:space="preserve">
I umgänget med andra gula personer vill du gärna synas mer och ser gärna att de andra syns och märks mindre.
En grupp av gula personer har ofta stora visioner men blir aldrig klara.</t>
    </r>
  </si>
  <si>
    <r>
      <rPr>
        <b/>
        <sz val="14"/>
        <color theme="1"/>
        <rFont val="Calibri"/>
        <family val="2"/>
        <scheme val="minor"/>
      </rPr>
      <t>BLÅ</t>
    </r>
    <r>
      <rPr>
        <sz val="11"/>
        <color theme="1"/>
        <rFont val="Calibri"/>
        <family val="2"/>
        <scheme val="minor"/>
      </rPr>
      <t xml:space="preserve">
I umgänget med blåa personer reagerar de på ditt ringa intresse för detaljer och ditt impulsiva sätt att agera.</t>
    </r>
  </si>
  <si>
    <r>
      <t xml:space="preserve">RÖD
</t>
    </r>
    <r>
      <rPr>
        <sz val="11"/>
        <color theme="1"/>
        <rFont val="Calibri"/>
        <family val="2"/>
        <scheme val="minor"/>
      </rPr>
      <t>I umgänget med röda personer störs de av din uppenbara avsaknad av resultatinriktning och din känslosamhet.</t>
    </r>
  </si>
  <si>
    <r>
      <rPr>
        <b/>
        <sz val="14"/>
        <color theme="1"/>
        <rFont val="Calibri"/>
        <family val="2"/>
        <scheme val="minor"/>
      </rPr>
      <t>GUL</t>
    </r>
    <r>
      <rPr>
        <sz val="11"/>
        <color theme="1"/>
        <rFont val="Calibri"/>
        <family val="2"/>
        <scheme val="minor"/>
      </rPr>
      <t xml:space="preserve">
I umgänget med gula personer tycker de att du är för långsam och omständlig.</t>
    </r>
  </si>
  <si>
    <r>
      <rPr>
        <b/>
        <sz val="14"/>
        <color theme="1"/>
        <rFont val="Calibri"/>
        <family val="2"/>
        <scheme val="minor"/>
      </rPr>
      <t>BLÅ</t>
    </r>
    <r>
      <rPr>
        <sz val="11"/>
        <color theme="1"/>
        <rFont val="Calibri"/>
        <family val="2"/>
        <scheme val="minor"/>
      </rPr>
      <t xml:space="preserve">
I umgänget med blåa personer talar du om människor och småpratar i största allmänhet utan uppgiftsorientering.</t>
    </r>
  </si>
  <si>
    <r>
      <t xml:space="preserve">RÖD
</t>
    </r>
    <r>
      <rPr>
        <sz val="11"/>
        <color theme="1"/>
        <rFont val="Calibri"/>
        <family val="2"/>
        <scheme val="minor"/>
      </rPr>
      <t>I umgänget med röda personer lägger du ned för mycket tid på allmänt småprat.</t>
    </r>
  </si>
  <si>
    <r>
      <t xml:space="preserve">GRÖN
</t>
    </r>
    <r>
      <rPr>
        <sz val="11"/>
        <color theme="1"/>
        <rFont val="Calibri"/>
        <family val="2"/>
        <scheme val="minor"/>
      </rPr>
      <t>I umgänget med andra gröna personer verkar du sakna initiativförmåga. I synnerhet om du måste agera.
En grupp av gröna personer har på ytan väldigt trevligt, men eftersom alla konflikter sopas under mattan så kan ytan vara bedräglig.</t>
    </r>
  </si>
  <si>
    <r>
      <t xml:space="preserve">GRÖN
</t>
    </r>
    <r>
      <rPr>
        <sz val="11"/>
        <color theme="1"/>
        <rFont val="Calibri"/>
        <family val="2"/>
        <scheme val="minor"/>
      </rPr>
      <t>I umgänget med gröna personer har du en tendens att inte lyssna tillräckligt. Tillsammans med din prioritering av tid framför relationer kan detta bli ett problem.</t>
    </r>
  </si>
  <si>
    <r>
      <t xml:space="preserve">GRÖN
</t>
    </r>
    <r>
      <rPr>
        <sz val="11"/>
        <color theme="1"/>
        <rFont val="Calibri"/>
        <family val="2"/>
        <scheme val="minor"/>
      </rPr>
      <t>Få känna att han/hon är omtyckt
Få känna tillförsikt för framtiden
Ha ett lågt tempo för att känna trygghet och säkerhet
Få undanröjt varje hot mot en fortsatt bra relation
Få återvinna självförtroendet</t>
    </r>
  </si>
  <si>
    <r>
      <rPr>
        <b/>
        <sz val="14"/>
        <color theme="1"/>
        <rFont val="Calibri"/>
        <family val="2"/>
        <scheme val="minor"/>
      </rPr>
      <t>BLÅ</t>
    </r>
    <r>
      <rPr>
        <sz val="11"/>
        <color theme="1"/>
        <rFont val="Calibri"/>
        <family val="2"/>
        <scheme val="minor"/>
      </rPr>
      <t xml:space="preserve">
Tvekar att handla utan tidigare erfarenhet
Överanalyserar, kan bli handlingsförlamad
Kritisk mot sig själv och andra
Bär känslorna inom sig
Blir defensiv vid kritik
Vill vara med likasinnade
Beskriver idéer istället för att sälja dem</t>
    </r>
  </si>
  <si>
    <r>
      <rPr>
        <b/>
        <sz val="14"/>
        <color theme="1"/>
        <rFont val="Calibri"/>
        <family val="2"/>
        <scheme val="minor"/>
      </rPr>
      <t xml:space="preserve">RÖD
</t>
    </r>
    <r>
      <rPr>
        <sz val="11"/>
        <color theme="1"/>
        <rFont val="Calibri"/>
        <family val="2"/>
        <scheme val="minor"/>
      </rPr>
      <t>Går utanför givna ramar
Är alltför drivande
Blir lätt otålig
Argumenterar istället för att lyssna
Tar på sig alltför många uppgifter
Trycker igenom sina egna idéer istället för att leda
Är ingen diplomat
Fokuserar alltför mycket på uppgiften</t>
    </r>
  </si>
  <si>
    <r>
      <t xml:space="preserve">GRÖN
</t>
    </r>
    <r>
      <rPr>
        <sz val="11"/>
        <color theme="1"/>
        <rFont val="Calibri"/>
        <family val="2"/>
        <scheme val="minor"/>
      </rPr>
      <t>I umgänget med gröna personer störs de av att du inte säger vad du tycker eller känner.</t>
    </r>
  </si>
  <si>
    <r>
      <rPr>
        <b/>
        <sz val="14"/>
        <color theme="1"/>
        <rFont val="Calibri"/>
        <family val="2"/>
        <scheme val="minor"/>
      </rPr>
      <t>GUL</t>
    </r>
    <r>
      <rPr>
        <sz val="11"/>
        <color theme="1"/>
        <rFont val="Calibri"/>
        <family val="2"/>
        <scheme val="minor"/>
      </rPr>
      <t xml:space="preserve">
I umgänget med gula personer störs de av din totala inriktning på detaljer.</t>
    </r>
  </si>
  <si>
    <r>
      <rPr>
        <b/>
        <sz val="14"/>
        <color theme="1"/>
        <rFont val="Calibri"/>
        <family val="2"/>
        <scheme val="minor"/>
      </rPr>
      <t>BLÅ</t>
    </r>
    <r>
      <rPr>
        <sz val="11"/>
        <color theme="1"/>
        <rFont val="Calibri"/>
        <family val="2"/>
        <scheme val="minor"/>
      </rPr>
      <t xml:space="preserve">
I umgänget med andra blåa personer har du ett störande behov av att alltid ha rätt.
En grupp av blå personer har en förmåga att lägga alltför mycket tid på detaljer.</t>
    </r>
  </si>
  <si>
    <r>
      <t xml:space="preserve">RÖD
</t>
    </r>
    <r>
      <rPr>
        <sz val="11"/>
        <color theme="1"/>
        <rFont val="Calibri"/>
        <family val="2"/>
        <scheme val="minor"/>
      </rPr>
      <t>I umgänget med röda personer är det din långsamma, noggranna och metodiska takt som skapar konflikter.</t>
    </r>
  </si>
  <si>
    <t>Personen</t>
  </si>
  <si>
    <r>
      <t xml:space="preserve">GRÖN
</t>
    </r>
    <r>
      <rPr>
        <sz val="11"/>
        <color theme="1"/>
        <rFont val="Calibri"/>
        <family val="2"/>
        <scheme val="minor"/>
      </rPr>
      <t>Uttrycker sällan sina åsikter
Har en tyst och mjuk läggning
Talar klart, tydligt och sakta
Frågar mer än konstaterar fakta
Osäker och vag om sin egen ställning
Lutar sig gärna bakåt</t>
    </r>
  </si>
  <si>
    <r>
      <rPr>
        <b/>
        <sz val="14"/>
        <color theme="1"/>
        <rFont val="Calibri"/>
        <family val="2"/>
        <scheme val="minor"/>
      </rPr>
      <t>GUL</t>
    </r>
    <r>
      <rPr>
        <sz val="11"/>
        <color theme="1"/>
        <rFont val="Calibri"/>
        <family val="2"/>
        <scheme val="minor"/>
      </rPr>
      <t xml:space="preserve">
Livligt uttryckssätt
Ler, nickar, rynkar pannan
Öppet och ivrigt sätt
Söker inte fakta
Ser folk i ögonen
Ser vänlig ut
Öppna händer med handflatorna uppåt
Gestikulerar livligt
Delar med sig av sina känslor
Uppmärksam
Påverkar
Njuter av relationer
När en gul person kommer in i rummet är det som att "tända ljuset"
Är mer intresserad av personerna än vad som avhandlas</t>
    </r>
  </si>
  <si>
    <t>Så känner du igen en ...</t>
  </si>
  <si>
    <r>
      <rPr>
        <b/>
        <sz val="14"/>
        <color theme="1"/>
        <rFont val="Calibri"/>
        <family val="2"/>
        <scheme val="minor"/>
      </rPr>
      <t>BLÅ</t>
    </r>
    <r>
      <rPr>
        <sz val="11"/>
        <color theme="1"/>
        <rFont val="Calibri"/>
        <family val="2"/>
        <scheme val="minor"/>
      </rPr>
      <t xml:space="preserve">
Reserverad
Opåverkar
Orörligt ansiktsuttryck "poker face"
Agerar försiktigt och noggrannt
Vill ha fakta och detaljer
Ser inte gärna andra i ögonen vid samtal
Ser sträng, hård och allvarlig ut
Gestikulerar sällan
Visar inga känslor
Har svårt att kallprata eller berätta historier
Håller händerna hårt knutna eller sammanpressade</t>
    </r>
  </si>
  <si>
    <r>
      <t xml:space="preserve">RÖD
</t>
    </r>
    <r>
      <rPr>
        <sz val="11"/>
        <color theme="1"/>
        <rFont val="Calibri"/>
        <family val="2"/>
        <scheme val="minor"/>
      </rPr>
      <t>Stöder sina idéer genom att höja rösten
Har ett dominant och aggressivt uttryckssätt 
Håller högt tempo
Har ett stadigt och fast handslag
Talar gärna om hur det förhåller sig
Påstår hellre än frågar
Uttrycker tydligt sin vilja</t>
    </r>
  </si>
  <si>
    <r>
      <t xml:space="preserve">GRÖN
</t>
    </r>
    <r>
      <rPr>
        <sz val="11"/>
        <color theme="1"/>
        <rFont val="Calibri"/>
        <family val="2"/>
        <scheme val="minor"/>
      </rPr>
      <t>Lojal
Familjeorienterad
Behärskad
God lyssnare
Empatisk/medkännande
Långsam vid förändringar</t>
    </r>
  </si>
  <si>
    <r>
      <rPr>
        <b/>
        <sz val="14"/>
        <color theme="1"/>
        <rFont val="Calibri"/>
        <family val="2"/>
        <scheme val="minor"/>
      </rPr>
      <t>GUL</t>
    </r>
    <r>
      <rPr>
        <sz val="11"/>
        <color theme="1"/>
        <rFont val="Calibri"/>
        <family val="2"/>
        <scheme val="minor"/>
      </rPr>
      <t xml:space="preserve">
Känslomänniska
Personorienterad
Oorganiserad
Optimistisk
Kreativ
Visionär
Har svårt att slutföra saker</t>
    </r>
  </si>
  <si>
    <r>
      <t xml:space="preserve">RÖD
</t>
    </r>
    <r>
      <rPr>
        <sz val="11"/>
        <color theme="1"/>
        <rFont val="Calibri"/>
        <family val="2"/>
        <scheme val="minor"/>
      </rPr>
      <t>Starkt ego
Förändringsagent
God problemlösare
Otålig
Beslutsam</t>
    </r>
  </si>
  <si>
    <r>
      <rPr>
        <b/>
        <sz val="14"/>
        <color theme="1"/>
        <rFont val="Calibri"/>
        <family val="2"/>
        <scheme val="minor"/>
      </rPr>
      <t>BLÅ</t>
    </r>
    <r>
      <rPr>
        <sz val="11"/>
        <color theme="1"/>
        <rFont val="Calibri"/>
        <family val="2"/>
        <scheme val="minor"/>
      </rPr>
      <t xml:space="preserve">
Faktsamlare
Noggrann
Exakt
Analytisk
Betänksam</t>
    </r>
  </si>
  <si>
    <t>Om du är en Gul person i umgänget med ...</t>
  </si>
  <si>
    <t>Om du är en Grön person i umgänget med ...</t>
  </si>
  <si>
    <t>Om du är en Blå person i umgänget med ...</t>
  </si>
  <si>
    <r>
      <t xml:space="preserve">RÖD
</t>
    </r>
    <r>
      <rPr>
        <sz val="11"/>
        <color theme="1"/>
        <rFont val="Calibri"/>
        <family val="2"/>
        <scheme val="minor"/>
      </rPr>
      <t>I umgänget med andra röda personer har du en tendens att ta kontrollen och begränsa de andra personernas frihet och möjligheter till egen kontroll. 
En grupp med röda personer tenderar dock ha lätt att fatta beslut då alla har samma inställning att beslut är viktigt och inte fattas på känslomässiga grunder.</t>
    </r>
  </si>
  <si>
    <r>
      <rPr>
        <b/>
        <sz val="14"/>
        <color theme="1"/>
        <rFont val="Calibri"/>
        <family val="2"/>
        <scheme val="minor"/>
      </rPr>
      <t>GUL</t>
    </r>
    <r>
      <rPr>
        <sz val="11"/>
        <color theme="1"/>
        <rFont val="Calibri"/>
        <family val="2"/>
        <scheme val="minor"/>
      </rPr>
      <t xml:space="preserve">
Översäljer
Agerar alltför impulsivt
Litar objektivt på andra
Missar detaljer
Har svårt med tidsplaneringen
Överskattar ofta sin förmåga att få andra att ändra sitt beteende
Instruerar för lite och delegerar för mycket
Lyssnar bara ibland
Har svårt att slutföra saker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</si>
</sst>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FF0000"/>
      <name val="Calibri"/>
      <family val="2"/>
      <scheme val="minor"/>
    </font>
    <font>
      <sz val="7"/>
      <color theme="1"/>
      <name val="Arial Black"/>
      <family val="2"/>
    </font>
    <font>
      <b/>
      <sz val="7"/>
      <color theme="1"/>
      <name val="Arial Black"/>
      <family val="2"/>
    </font>
    <font>
      <b/>
      <sz val="11"/>
      <color theme="1"/>
      <name val="Calibri"/>
      <family val="2"/>
      <scheme val="minor"/>
    </font>
    <font>
      <b/>
      <sz val="14"/>
      <color rgb="FFFFFF00"/>
      <name val="Calibri"/>
      <family val="2"/>
      <scheme val="minor"/>
    </font>
    <font>
      <b/>
      <sz val="14"/>
      <color rgb="FFFF0000"/>
      <name val="Calibri"/>
      <family val="2"/>
      <scheme val="minor"/>
    </font>
    <font>
      <b/>
      <sz val="14"/>
      <color theme="3" tint="0.39997558519241921"/>
      <name val="Calibri"/>
      <family val="2"/>
      <scheme val="minor"/>
    </font>
    <font>
      <b/>
      <sz val="14"/>
      <color rgb="FF00B050"/>
      <name val="Calibri"/>
      <family val="2"/>
      <scheme val="minor"/>
    </font>
    <font>
      <b/>
      <sz val="14"/>
      <color theme="1"/>
      <name val="Calibri"/>
      <family val="2"/>
      <scheme val="minor"/>
    </font>
    <font>
      <b/>
      <sz val="14"/>
      <color rgb="FFF6882E"/>
      <name val="Calibri"/>
      <family val="2"/>
      <scheme val="minor"/>
    </font>
    <font>
      <b/>
      <sz val="14"/>
      <color rgb="FF9567A9"/>
      <name val="Calibri"/>
      <family val="2"/>
      <scheme val="minor"/>
    </font>
    <font>
      <b/>
      <sz val="14"/>
      <color rgb="FF3BA3BB"/>
      <name val="Calibri"/>
      <family val="2"/>
      <scheme val="minor"/>
    </font>
    <font>
      <b/>
      <sz val="14"/>
      <color rgb="FF9AD34D"/>
      <name val="Calibri"/>
      <family val="2"/>
      <scheme val="minor"/>
    </font>
    <font>
      <b/>
      <sz val="14"/>
      <color rgb="FF948A54"/>
      <name val="Calibri"/>
      <family val="2"/>
      <scheme val="minor"/>
    </font>
    <font>
      <sz val="14"/>
      <color rgb="FF9AD34D"/>
      <name val="Calibri"/>
      <family val="2"/>
      <scheme val="minor"/>
    </font>
    <font>
      <sz val="14"/>
      <color rgb="FFF58427"/>
      <name val="Calibri"/>
      <family val="2"/>
      <scheme val="minor"/>
    </font>
    <font>
      <sz val="7"/>
      <color rgb="FFF58427"/>
      <name val="Arial Black"/>
      <family val="2"/>
    </font>
    <font>
      <sz val="14"/>
      <color rgb="FF8469A7"/>
      <name val="Calibri"/>
      <family val="2"/>
      <scheme val="minor"/>
    </font>
    <font>
      <sz val="14"/>
      <color rgb="FF3BA3BB"/>
      <name val="Calibri"/>
      <family val="2"/>
      <scheme val="minor"/>
    </font>
    <font>
      <sz val="7"/>
      <color rgb="FF3BA3BB"/>
      <name val="Arial Black"/>
      <family val="2"/>
    </font>
    <font>
      <b/>
      <sz val="16"/>
      <color theme="1"/>
      <name val="Calibri"/>
      <family val="2"/>
      <scheme val="minor"/>
    </font>
    <font>
      <b/>
      <sz val="16"/>
      <color rgb="FFFF0000"/>
      <name val="Calibri"/>
      <family val="2"/>
      <scheme val="minor"/>
    </font>
    <font>
      <b/>
      <sz val="16"/>
      <color rgb="FFFFC000"/>
      <name val="Calibri"/>
      <family val="2"/>
      <scheme val="minor"/>
    </font>
    <font>
      <sz val="11"/>
      <color rgb="FFFFC000"/>
      <name val="Calibri"/>
      <family val="2"/>
      <scheme val="minor"/>
    </font>
    <font>
      <b/>
      <sz val="16"/>
      <color rgb="FF00B050"/>
      <name val="Calibri"/>
      <family val="2"/>
      <scheme val="minor"/>
    </font>
    <font>
      <sz val="11"/>
      <color rgb="FF00B050"/>
      <name val="Calibri"/>
      <family val="2"/>
      <scheme val="minor"/>
    </font>
    <font>
      <b/>
      <sz val="16"/>
      <color rgb="FF0070C0"/>
      <name val="Calibri"/>
      <family val="2"/>
      <scheme val="minor"/>
    </font>
    <font>
      <sz val="11"/>
      <color rgb="FF0070C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BFE72"/>
        <bgColor indexed="64"/>
      </patternFill>
    </fill>
    <fill>
      <patternFill patternType="solid">
        <fgColor theme="3" tint="0.39997558519241921"/>
        <bgColor indexed="64"/>
      </patternFill>
    </fill>
    <fill>
      <patternFill patternType="solid">
        <fgColor rgb="FF9AD34D"/>
        <bgColor indexed="64"/>
      </patternFill>
    </fill>
    <fill>
      <patternFill patternType="solid">
        <fgColor rgb="FF8469A7"/>
        <bgColor indexed="64"/>
      </patternFill>
    </fill>
    <fill>
      <patternFill patternType="solid">
        <fgColor rgb="FFF58427"/>
        <bgColor indexed="64"/>
      </patternFill>
    </fill>
    <fill>
      <patternFill patternType="solid">
        <fgColor rgb="FF3BA3B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0" fillId="2" borderId="0" xfId="0" applyFill="1"/>
    <xf numFmtId="0" fontId="1" fillId="2" borderId="0" xfId="0" applyFont="1" applyFill="1"/>
    <xf numFmtId="0" fontId="2" fillId="2" borderId="0" xfId="0" applyFont="1" applyFill="1" applyAlignment="1">
      <alignment horizontal="center" vertical="center"/>
    </xf>
    <xf numFmtId="0" fontId="4" fillId="2" borderId="0" xfId="0" applyFont="1" applyFill="1"/>
    <xf numFmtId="0" fontId="0" fillId="2" borderId="0" xfId="0" applyFill="1" applyAlignment="1">
      <alignment horizontal="center" vertical="center"/>
    </xf>
    <xf numFmtId="0" fontId="0" fillId="2" borderId="1" xfId="0" applyFill="1" applyBorder="1" applyAlignment="1" applyProtection="1">
      <alignment horizontal="center" vertical="center"/>
      <protection locked="0"/>
    </xf>
    <xf numFmtId="0" fontId="0" fillId="2" borderId="2" xfId="0" applyFill="1" applyBorder="1" applyAlignment="1">
      <alignment horizontal="center" vertical="center"/>
    </xf>
    <xf numFmtId="0" fontId="2" fillId="4" borderId="3" xfId="0" applyFont="1" applyFill="1" applyBorder="1" applyAlignment="1">
      <alignment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0" xfId="0" applyFont="1" applyFill="1" applyAlignment="1">
      <alignment vertical="center"/>
    </xf>
    <xf numFmtId="0" fontId="2" fillId="4" borderId="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Alignment="1">
      <alignment vertical="center"/>
    </xf>
    <xf numFmtId="0" fontId="2" fillId="5" borderId="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3" fillId="6"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vertical="center"/>
    </xf>
    <xf numFmtId="0" fontId="2" fillId="7" borderId="6"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0" xfId="0" applyFont="1" applyFill="1" applyAlignment="1">
      <alignment vertical="center"/>
    </xf>
    <xf numFmtId="0" fontId="2" fillId="7" borderId="7"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0" fontId="17" fillId="2" borderId="0" xfId="0" applyFont="1" applyFill="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20" fillId="2" borderId="0" xfId="0" applyFont="1" applyFill="1" applyAlignment="1">
      <alignment horizontal="center" vertical="center"/>
    </xf>
    <xf numFmtId="0" fontId="0" fillId="2" borderId="0" xfId="0" applyFill="1" applyAlignment="1">
      <alignment horizontal="center" vertical="center"/>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0" fillId="8" borderId="1" xfId="0" applyFill="1" applyBorder="1" applyAlignment="1">
      <alignment horizontal="center" vertical="center" wrapText="1"/>
    </xf>
    <xf numFmtId="0" fontId="0" fillId="4" borderId="1" xfId="0" applyFill="1" applyBorder="1" applyAlignment="1">
      <alignment horizontal="center" vertical="center" wrapText="1"/>
    </xf>
    <xf numFmtId="0" fontId="9" fillId="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9" borderId="0" xfId="0" applyFill="1" applyAlignment="1" applyProtection="1">
      <alignment horizontal="center"/>
    </xf>
    <xf numFmtId="0" fontId="0" fillId="2" borderId="0" xfId="0" applyFill="1" applyAlignment="1" applyProtection="1">
      <alignment horizontal="center"/>
    </xf>
    <xf numFmtId="9" fontId="0" fillId="2" borderId="0" xfId="0" applyNumberFormat="1" applyFont="1" applyFill="1" applyAlignment="1" applyProtection="1">
      <alignment horizontal="center"/>
    </xf>
    <xf numFmtId="0" fontId="0" fillId="2" borderId="0" xfId="0" applyFill="1" applyProtection="1"/>
    <xf numFmtId="0" fontId="0" fillId="10" borderId="0" xfId="0" applyFill="1" applyAlignment="1" applyProtection="1">
      <alignment horizontal="center"/>
    </xf>
    <xf numFmtId="0" fontId="0" fillId="12" borderId="0" xfId="0" applyFill="1" applyAlignment="1" applyProtection="1">
      <alignment horizontal="center"/>
    </xf>
    <xf numFmtId="0" fontId="0" fillId="11" borderId="0" xfId="0" applyFill="1" applyAlignment="1" applyProtection="1">
      <alignment horizontal="center"/>
    </xf>
    <xf numFmtId="0" fontId="0" fillId="7" borderId="0" xfId="0" applyFill="1" applyAlignment="1" applyProtection="1">
      <alignment horizontal="center"/>
    </xf>
    <xf numFmtId="0" fontId="0" fillId="4" borderId="0" xfId="0" applyFill="1" applyAlignment="1" applyProtection="1">
      <alignment horizontal="center"/>
    </xf>
    <xf numFmtId="0" fontId="0" fillId="8" borderId="0" xfId="0" applyFill="1" applyAlignment="1" applyProtection="1">
      <alignment horizontal="center"/>
    </xf>
    <xf numFmtId="0" fontId="0" fillId="6" borderId="0" xfId="0" applyFill="1" applyAlignment="1" applyProtection="1">
      <alignment horizontal="center"/>
    </xf>
    <xf numFmtId="9" fontId="0" fillId="2" borderId="0" xfId="0" applyNumberFormat="1" applyFill="1" applyAlignment="1" applyProtection="1">
      <alignment horizontal="center"/>
    </xf>
    <xf numFmtId="0" fontId="9" fillId="2" borderId="0" xfId="0" applyFont="1" applyFill="1" applyProtection="1"/>
    <xf numFmtId="0" fontId="9" fillId="0" borderId="0" xfId="0" applyFont="1" applyAlignment="1" applyProtection="1">
      <alignment vertical="center"/>
    </xf>
    <xf numFmtId="0" fontId="5" fillId="2" borderId="0" xfId="0" applyFont="1" applyFill="1" applyProtection="1"/>
    <xf numFmtId="0" fontId="6" fillId="2" borderId="0" xfId="0" applyFont="1" applyFill="1" applyProtection="1"/>
    <xf numFmtId="0" fontId="7" fillId="2" borderId="0" xfId="0" applyFont="1" applyFill="1" applyProtection="1"/>
    <xf numFmtId="0" fontId="8" fillId="2" borderId="0" xfId="0" applyFont="1" applyFill="1" applyProtection="1"/>
    <xf numFmtId="0" fontId="14" fillId="2" borderId="0" xfId="0" applyFont="1" applyFill="1" applyProtection="1"/>
    <xf numFmtId="0" fontId="10" fillId="2" borderId="0" xfId="0" applyFont="1" applyFill="1" applyProtection="1"/>
    <xf numFmtId="0" fontId="11" fillId="2" borderId="0" xfId="0" applyFont="1" applyFill="1" applyProtection="1"/>
    <xf numFmtId="0" fontId="12" fillId="2" borderId="0" xfId="0" applyFont="1" applyFill="1" applyProtection="1"/>
    <xf numFmtId="0" fontId="13" fillId="2" borderId="0" xfId="0" applyFont="1" applyFill="1" applyProtection="1"/>
    <xf numFmtId="0" fontId="16" fillId="2" borderId="6" xfId="0" applyFont="1" applyFill="1" applyBorder="1" applyAlignment="1">
      <alignment horizontal="left" vertical="center"/>
    </xf>
    <xf numFmtId="0" fontId="16" fillId="0" borderId="6" xfId="0" applyFont="1" applyBorder="1" applyAlignment="1">
      <alignment horizontal="left" vertical="center"/>
    </xf>
    <xf numFmtId="0" fontId="19" fillId="2" borderId="7" xfId="0" applyFont="1" applyFill="1" applyBorder="1" applyAlignment="1">
      <alignment horizontal="right" vertical="center"/>
    </xf>
    <xf numFmtId="0" fontId="19" fillId="0" borderId="7" xfId="0" applyFont="1" applyBorder="1" applyAlignment="1">
      <alignment horizontal="right" vertical="center"/>
    </xf>
    <xf numFmtId="0" fontId="21" fillId="2" borderId="0" xfId="0" applyFont="1" applyFill="1" applyAlignment="1">
      <alignment horizontal="center" vertical="center"/>
    </xf>
    <xf numFmtId="0" fontId="0" fillId="2" borderId="0" xfId="0" applyFill="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1" fillId="2" borderId="0" xfId="0" applyFont="1" applyFill="1" applyAlignment="1">
      <alignment horizontal="center" vertical="center"/>
    </xf>
    <xf numFmtId="0" fontId="27" fillId="2" borderId="0" xfId="0" applyFont="1" applyFill="1" applyAlignment="1">
      <alignment horizontal="center" vertical="center"/>
    </xf>
    <xf numFmtId="0" fontId="28"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cellXfs>
  <cellStyles count="1">
    <cellStyle name="Normal" xfId="0" builtinId="0"/>
  </cellStyles>
  <dxfs count="9">
    <dxf>
      <font>
        <color rgb="FF867C4C"/>
      </font>
    </dxf>
    <dxf>
      <font>
        <color rgb="FFFFFF00"/>
      </font>
    </dxf>
    <dxf>
      <font>
        <color rgb="FFF58427"/>
      </font>
    </dxf>
    <dxf>
      <font>
        <color rgb="FFFF0000"/>
      </font>
    </dxf>
    <dxf>
      <font>
        <color rgb="FF8469A7"/>
      </font>
    </dxf>
    <dxf>
      <font>
        <color rgb="FF0070C0"/>
      </font>
    </dxf>
    <dxf>
      <font>
        <color rgb="FF3BA3BB"/>
      </font>
    </dxf>
    <dxf>
      <font>
        <color rgb="FF00B050"/>
      </font>
    </dxf>
    <dxf>
      <font>
        <color rgb="FF96D44C"/>
      </font>
    </dxf>
  </dxfs>
  <tableStyles count="0" defaultTableStyle="TableStyleMedium2" defaultPivotStyle="PivotStyleLight16"/>
  <colors>
    <mruColors>
      <color rgb="FF3BA3BB"/>
      <color rgb="FF8469A7"/>
      <color rgb="FFF58427"/>
      <color rgb="FF9AD34D"/>
      <color rgb="FFCFEAAE"/>
      <color rgb="FF96D44C"/>
      <color rgb="FF867C4C"/>
      <color rgb="FF807950"/>
      <color rgb="FF948A54"/>
      <color rgb="FF9567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C44"/>
  <sheetViews>
    <sheetView tabSelected="1" workbookViewId="0">
      <selection activeCell="B43" sqref="B43"/>
    </sheetView>
  </sheetViews>
  <sheetFormatPr defaultRowHeight="15" x14ac:dyDescent="0.25"/>
  <cols>
    <col min="1" max="1" width="53" style="1" customWidth="1"/>
    <col min="2" max="2" width="4" style="5" customWidth="1"/>
    <col min="3" max="16384" width="9.140625" style="1"/>
  </cols>
  <sheetData>
    <row r="1" spans="1:3" x14ac:dyDescent="0.25">
      <c r="A1" s="1" t="s">
        <v>3</v>
      </c>
    </row>
    <row r="2" spans="1:3" x14ac:dyDescent="0.25">
      <c r="A2" s="1" t="s">
        <v>1</v>
      </c>
    </row>
    <row r="3" spans="1:3" x14ac:dyDescent="0.25">
      <c r="A3" s="1" t="s">
        <v>0</v>
      </c>
    </row>
    <row r="4" spans="1:3" x14ac:dyDescent="0.25">
      <c r="A4" s="1" t="s">
        <v>32</v>
      </c>
    </row>
    <row r="6" spans="1:3" x14ac:dyDescent="0.25">
      <c r="A6" s="4" t="s">
        <v>2</v>
      </c>
    </row>
    <row r="7" spans="1:3" x14ac:dyDescent="0.25">
      <c r="A7" s="1" t="s">
        <v>4</v>
      </c>
      <c r="B7" s="6"/>
      <c r="C7" s="2" t="str">
        <f>IF(OR(B7=0,B7=1,B7=2,B7=3),"","Error - välj mellan värdena 0, 1, 2 eller 3")</f>
        <v/>
      </c>
    </row>
    <row r="8" spans="1:3" x14ac:dyDescent="0.25">
      <c r="A8" s="1" t="s">
        <v>5</v>
      </c>
      <c r="B8" s="7" t="str">
        <f>IF(B7="","",3-B7)</f>
        <v/>
      </c>
      <c r="C8" s="2"/>
    </row>
    <row r="10" spans="1:3" x14ac:dyDescent="0.25">
      <c r="A10" s="4" t="s">
        <v>6</v>
      </c>
    </row>
    <row r="11" spans="1:3" x14ac:dyDescent="0.25">
      <c r="A11" s="1" t="s">
        <v>7</v>
      </c>
      <c r="B11" s="6"/>
      <c r="C11" s="2" t="str">
        <f>IF(OR(B11=0,B11=1,B11=2,B11=3),"","Error - välj mellan värdena 0, 1, 2 eller 3")</f>
        <v/>
      </c>
    </row>
    <row r="12" spans="1:3" x14ac:dyDescent="0.25">
      <c r="A12" s="1" t="s">
        <v>8</v>
      </c>
      <c r="B12" s="7" t="str">
        <f>IF(B11="","",3-B11)</f>
        <v/>
      </c>
      <c r="C12" s="2"/>
    </row>
    <row r="14" spans="1:3" x14ac:dyDescent="0.25">
      <c r="A14" s="4" t="s">
        <v>9</v>
      </c>
    </row>
    <row r="15" spans="1:3" x14ac:dyDescent="0.25">
      <c r="A15" s="1" t="s">
        <v>10</v>
      </c>
      <c r="B15" s="6"/>
      <c r="C15" s="2" t="str">
        <f>IF(OR(B15=0,B15=1,B15=2,B15=3),"","Error - välj mellan värdena 0, 1, 2 eller 3")</f>
        <v/>
      </c>
    </row>
    <row r="16" spans="1:3" x14ac:dyDescent="0.25">
      <c r="A16" s="1" t="s">
        <v>11</v>
      </c>
      <c r="B16" s="7" t="str">
        <f>IF(B15="","",3-B15)</f>
        <v/>
      </c>
      <c r="C16" s="2"/>
    </row>
    <row r="18" spans="1:3" x14ac:dyDescent="0.25">
      <c r="A18" s="4" t="s">
        <v>12</v>
      </c>
    </row>
    <row r="19" spans="1:3" x14ac:dyDescent="0.25">
      <c r="A19" s="1" t="s">
        <v>13</v>
      </c>
      <c r="B19" s="6"/>
      <c r="C19" s="2" t="str">
        <f>IF(OR(B19=0,B19=1,B19=2,B19=3),"","Error - välj mellan värdena 0, 1, 2 eller 3")</f>
        <v/>
      </c>
    </row>
    <row r="20" spans="1:3" x14ac:dyDescent="0.25">
      <c r="A20" s="1" t="s">
        <v>14</v>
      </c>
      <c r="B20" s="7" t="str">
        <f>IF(B19="","",3-B19)</f>
        <v/>
      </c>
      <c r="C20" s="2"/>
    </row>
    <row r="22" spans="1:3" x14ac:dyDescent="0.25">
      <c r="A22" s="4" t="s">
        <v>15</v>
      </c>
    </row>
    <row r="23" spans="1:3" x14ac:dyDescent="0.25">
      <c r="A23" s="1" t="s">
        <v>16</v>
      </c>
      <c r="B23" s="6"/>
      <c r="C23" s="2" t="str">
        <f>IF(OR(B23=0,B23=1,B23=2,B23=3),"","Error - välj mellan värdena 0, 1, 2 eller 3")</f>
        <v/>
      </c>
    </row>
    <row r="24" spans="1:3" x14ac:dyDescent="0.25">
      <c r="A24" s="1" t="s">
        <v>17</v>
      </c>
      <c r="B24" s="7" t="str">
        <f>IF(B23="","",3-B23)</f>
        <v/>
      </c>
      <c r="C24" s="2"/>
    </row>
    <row r="26" spans="1:3" x14ac:dyDescent="0.25">
      <c r="A26" s="4" t="s">
        <v>18</v>
      </c>
    </row>
    <row r="27" spans="1:3" x14ac:dyDescent="0.25">
      <c r="A27" s="1" t="s">
        <v>19</v>
      </c>
      <c r="B27" s="6"/>
      <c r="C27" s="2" t="str">
        <f>IF(OR(B27=0,B27=1,B27=2,B27=3),"","Error - välj mellan värdena 0, 1, 2 eller 3")</f>
        <v/>
      </c>
    </row>
    <row r="28" spans="1:3" x14ac:dyDescent="0.25">
      <c r="A28" s="1" t="s">
        <v>20</v>
      </c>
      <c r="B28" s="7" t="str">
        <f>IF(B27="","",3-B27)</f>
        <v/>
      </c>
      <c r="C28" s="2"/>
    </row>
    <row r="30" spans="1:3" x14ac:dyDescent="0.25">
      <c r="A30" s="4" t="s">
        <v>21</v>
      </c>
    </row>
    <row r="31" spans="1:3" x14ac:dyDescent="0.25">
      <c r="A31" s="1" t="s">
        <v>22</v>
      </c>
      <c r="B31" s="6"/>
      <c r="C31" s="2" t="str">
        <f>IF(OR(B31=0,B31=1,B31=2,B31=3),"","Error - välj mellan värdena 0, 1, 2 eller 3")</f>
        <v/>
      </c>
    </row>
    <row r="32" spans="1:3" x14ac:dyDescent="0.25">
      <c r="A32" s="1" t="s">
        <v>23</v>
      </c>
      <c r="B32" s="7" t="str">
        <f>IF(B31="","",3-B31)</f>
        <v/>
      </c>
      <c r="C32" s="2"/>
    </row>
    <row r="34" spans="1:3" x14ac:dyDescent="0.25">
      <c r="A34" s="4" t="s">
        <v>24</v>
      </c>
    </row>
    <row r="35" spans="1:3" x14ac:dyDescent="0.25">
      <c r="A35" s="1" t="s">
        <v>25</v>
      </c>
      <c r="B35" s="6"/>
      <c r="C35" s="2" t="str">
        <f>IF(OR(B35=0,B35=1,B35=2,B35=3),"","Error - välj mellan värdena 0, 1, 2 eller 3")</f>
        <v/>
      </c>
    </row>
    <row r="36" spans="1:3" x14ac:dyDescent="0.25">
      <c r="A36" s="1" t="s">
        <v>26</v>
      </c>
      <c r="B36" s="7" t="str">
        <f>IF(B35="","",3-B35)</f>
        <v/>
      </c>
      <c r="C36" s="2"/>
    </row>
    <row r="38" spans="1:3" x14ac:dyDescent="0.25">
      <c r="A38" s="4" t="s">
        <v>27</v>
      </c>
    </row>
    <row r="39" spans="1:3" x14ac:dyDescent="0.25">
      <c r="A39" s="1" t="s">
        <v>39</v>
      </c>
      <c r="B39" s="6"/>
      <c r="C39" s="2" t="str">
        <f>IF(OR(B39=0,B39=1,B39=2,B39=3),"","Error - välj mellan värdena 0, 1, 2 eller 3")</f>
        <v/>
      </c>
    </row>
    <row r="40" spans="1:3" x14ac:dyDescent="0.25">
      <c r="A40" s="1" t="s">
        <v>28</v>
      </c>
      <c r="B40" s="7" t="str">
        <f>IF(B39="","",3-B39)</f>
        <v/>
      </c>
      <c r="C40" s="2"/>
    </row>
    <row r="42" spans="1:3" x14ac:dyDescent="0.25">
      <c r="A42" s="4" t="s">
        <v>29</v>
      </c>
    </row>
    <row r="43" spans="1:3" x14ac:dyDescent="0.25">
      <c r="A43" s="1" t="s">
        <v>30</v>
      </c>
      <c r="B43" s="6"/>
      <c r="C43" s="2" t="str">
        <f>IF(OR(B43=0,B43=1,B43=2,B43=3),"","Error - välj mellan värdena 0, 1, 2 eller 3")</f>
        <v/>
      </c>
    </row>
    <row r="44" spans="1:3" x14ac:dyDescent="0.25">
      <c r="A44" s="1" t="s">
        <v>31</v>
      </c>
      <c r="B44" s="7" t="str">
        <f>IF(B43="","",3-B43)</f>
        <v/>
      </c>
      <c r="C44" s="2"/>
    </row>
  </sheetData>
  <sheetProtection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40.42578125" style="53" customWidth="1"/>
    <col min="4" max="16384" width="9.140625" style="1"/>
  </cols>
  <sheetData>
    <row r="2" spans="2:3" ht="21" x14ac:dyDescent="0.25">
      <c r="B2" s="87" t="s">
        <v>65</v>
      </c>
      <c r="C2" s="88"/>
    </row>
    <row r="4" spans="2:3" ht="192" customHeight="1" x14ac:dyDescent="0.25">
      <c r="B4" s="58" t="s">
        <v>81</v>
      </c>
      <c r="C4" s="55" t="s">
        <v>66</v>
      </c>
    </row>
    <row r="5" spans="2:3" ht="192" customHeight="1" x14ac:dyDescent="0.25">
      <c r="B5" s="56" t="s">
        <v>67</v>
      </c>
      <c r="C5" s="59" t="s">
        <v>68</v>
      </c>
    </row>
  </sheetData>
  <sheetProtection sheet="1" objects="1" scenarios="1"/>
  <mergeCells count="1">
    <mergeCell ref="B2:C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C5"/>
  <sheetViews>
    <sheetView workbookViewId="0"/>
  </sheetViews>
  <sheetFormatPr defaultRowHeight="15" x14ac:dyDescent="0.25"/>
  <cols>
    <col min="1" max="1" width="4.85546875" style="1" customWidth="1"/>
    <col min="2" max="3" width="37" style="53" customWidth="1"/>
    <col min="4" max="16384" width="9.140625" style="1"/>
  </cols>
  <sheetData>
    <row r="2" spans="2:3" ht="21" x14ac:dyDescent="0.25">
      <c r="B2" s="89" t="s">
        <v>98</v>
      </c>
      <c r="C2" s="90"/>
    </row>
    <row r="4" spans="2:3" ht="177.75" customHeight="1" x14ac:dyDescent="0.25">
      <c r="B4" s="58" t="s">
        <v>69</v>
      </c>
      <c r="C4" s="55" t="s">
        <v>73</v>
      </c>
    </row>
    <row r="5" spans="2:3" ht="177.75" customHeight="1" x14ac:dyDescent="0.25">
      <c r="B5" s="56" t="s">
        <v>74</v>
      </c>
      <c r="C5" s="59" t="s">
        <v>75</v>
      </c>
    </row>
  </sheetData>
  <sheetProtection sheet="1" objects="1" scenarios="1"/>
  <mergeCells count="1">
    <mergeCell ref="B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5"/>
  <sheetViews>
    <sheetView workbookViewId="0"/>
  </sheetViews>
  <sheetFormatPr defaultRowHeight="15" x14ac:dyDescent="0.25"/>
  <cols>
    <col min="1" max="1" width="4.85546875" style="1" customWidth="1"/>
    <col min="2" max="3" width="37" style="53" customWidth="1"/>
    <col min="4" max="16384" width="9.140625" style="1"/>
  </cols>
  <sheetData>
    <row r="2" spans="2:3" ht="21" x14ac:dyDescent="0.25">
      <c r="B2" s="91" t="s">
        <v>70</v>
      </c>
      <c r="C2" s="92"/>
    </row>
    <row r="4" spans="2:3" ht="177.75" customHeight="1" x14ac:dyDescent="0.25">
      <c r="B4" s="58" t="s">
        <v>80</v>
      </c>
      <c r="C4" s="55" t="s">
        <v>71</v>
      </c>
    </row>
    <row r="5" spans="2:3" ht="177.75" customHeight="1" x14ac:dyDescent="0.25">
      <c r="B5" s="56" t="s">
        <v>72</v>
      </c>
      <c r="C5" s="59" t="s">
        <v>101</v>
      </c>
    </row>
  </sheetData>
  <sheetProtection sheet="1" objects="1" scenarios="1"/>
  <mergeCells count="1">
    <mergeCell ref="B2:C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C5"/>
  <sheetViews>
    <sheetView workbookViewId="0"/>
  </sheetViews>
  <sheetFormatPr defaultRowHeight="15" x14ac:dyDescent="0.25"/>
  <cols>
    <col min="1" max="1" width="4.85546875" style="1" customWidth="1"/>
    <col min="2" max="3" width="37" style="53" customWidth="1"/>
    <col min="4" max="16384" width="9.140625" style="1"/>
  </cols>
  <sheetData>
    <row r="2" spans="2:3" ht="21" x14ac:dyDescent="0.25">
      <c r="B2" s="93" t="s">
        <v>100</v>
      </c>
      <c r="C2" s="94"/>
    </row>
    <row r="4" spans="2:3" ht="177.75" customHeight="1" x14ac:dyDescent="0.25">
      <c r="B4" s="58" t="s">
        <v>84</v>
      </c>
      <c r="C4" s="55" t="s">
        <v>85</v>
      </c>
    </row>
    <row r="5" spans="2:3" ht="177.75" customHeight="1" x14ac:dyDescent="0.25">
      <c r="B5" s="56" t="s">
        <v>86</v>
      </c>
      <c r="C5" s="59" t="s">
        <v>87</v>
      </c>
    </row>
  </sheetData>
  <sheetProtection sheet="1" objects="1" scenarios="1"/>
  <mergeCells count="1">
    <mergeCell ref="B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C5"/>
  <sheetViews>
    <sheetView workbookViewId="0"/>
  </sheetViews>
  <sheetFormatPr defaultRowHeight="15" x14ac:dyDescent="0.25"/>
  <cols>
    <col min="1" max="1" width="4.85546875" style="1" customWidth="1"/>
    <col min="2" max="3" width="37" style="53" customWidth="1"/>
    <col min="4" max="16384" width="9.140625" style="1"/>
  </cols>
  <sheetData>
    <row r="2" spans="2:3" ht="21" x14ac:dyDescent="0.25">
      <c r="B2" s="95" t="s">
        <v>99</v>
      </c>
      <c r="C2" s="96"/>
    </row>
    <row r="4" spans="2:3" ht="177.75" customHeight="1" x14ac:dyDescent="0.25">
      <c r="B4" s="58" t="s">
        <v>79</v>
      </c>
      <c r="C4" s="55" t="s">
        <v>76</v>
      </c>
    </row>
    <row r="5" spans="2:3" ht="177.75" customHeight="1" x14ac:dyDescent="0.25">
      <c r="B5" s="56" t="s">
        <v>77</v>
      </c>
      <c r="C5" s="59" t="s">
        <v>78</v>
      </c>
    </row>
  </sheetData>
  <sheetProtection sheet="1" objects="1" scenarios="1"/>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workbookViewId="0">
      <selection activeCell="B48" sqref="B48"/>
    </sheetView>
  </sheetViews>
  <sheetFormatPr defaultRowHeight="15" x14ac:dyDescent="0.25"/>
  <cols>
    <col min="1" max="1" width="4.5703125" style="63" customWidth="1"/>
    <col min="2" max="2" width="19.5703125" style="63" customWidth="1"/>
    <col min="3" max="3" width="7.5703125" style="63" customWidth="1"/>
    <col min="4" max="4" width="7.5703125" style="61" customWidth="1"/>
    <col min="5" max="16384" width="9.140625" style="63"/>
  </cols>
  <sheetData>
    <row r="2" spans="2:6" x14ac:dyDescent="0.25">
      <c r="B2" s="60" t="s">
        <v>41</v>
      </c>
      <c r="C2" s="61">
        <f>Frågor!B7+Frågor!B11+Frågor!B15+Frågor!B19+Frågor!B23</f>
        <v>0</v>
      </c>
      <c r="D2" s="62">
        <f>C2/15</f>
        <v>0</v>
      </c>
    </row>
    <row r="3" spans="2:6" x14ac:dyDescent="0.25">
      <c r="B3" s="64" t="s">
        <v>42</v>
      </c>
      <c r="C3" s="61" t="e">
        <f>Frågor!B8+Frågor!B12+Frågor!B16+Frågor!B20+Frågor!B24</f>
        <v>#VALUE!</v>
      </c>
      <c r="D3" s="62" t="e">
        <f t="shared" ref="D3:D5" si="0">C3/15</f>
        <v>#VALUE!</v>
      </c>
    </row>
    <row r="4" spans="2:6" x14ac:dyDescent="0.25">
      <c r="B4" s="65" t="s">
        <v>43</v>
      </c>
      <c r="C4" s="61">
        <f>Frågor!B27+Frågor!B31+Frågor!B35+Frågor!B39+Frågor!B43</f>
        <v>0</v>
      </c>
      <c r="D4" s="62">
        <f t="shared" si="0"/>
        <v>0</v>
      </c>
    </row>
    <row r="5" spans="2:6" x14ac:dyDescent="0.25">
      <c r="B5" s="66" t="s">
        <v>44</v>
      </c>
      <c r="C5" s="61" t="e">
        <f>Frågor!B28+Frågor!B32+Frågor!B36+Frågor!B40+Frågor!B44</f>
        <v>#VALUE!</v>
      </c>
      <c r="D5" s="62" t="e">
        <f t="shared" si="0"/>
        <v>#VALUE!</v>
      </c>
    </row>
    <row r="7" spans="2:6" x14ac:dyDescent="0.25">
      <c r="B7" s="67" t="s">
        <v>56</v>
      </c>
      <c r="C7" s="61" t="e">
        <f>C2+C5</f>
        <v>#VALUE!</v>
      </c>
      <c r="D7" s="62" t="e">
        <f>C7/60</f>
        <v>#VALUE!</v>
      </c>
      <c r="E7" s="63" t="e">
        <f>C2-C3+C5-C4</f>
        <v>#VALUE!</v>
      </c>
      <c r="F7" s="62" t="e">
        <f>IF(E7/30&gt;0,E7/30,0)</f>
        <v>#VALUE!</v>
      </c>
    </row>
    <row r="8" spans="2:6" x14ac:dyDescent="0.25">
      <c r="B8" s="68" t="s">
        <v>57</v>
      </c>
      <c r="C8" s="61" t="e">
        <f>C3+C5</f>
        <v>#VALUE!</v>
      </c>
      <c r="D8" s="62" t="e">
        <f>C8/60</f>
        <v>#VALUE!</v>
      </c>
      <c r="E8" s="63" t="e">
        <f>C3-C2+C5-C4</f>
        <v>#VALUE!</v>
      </c>
      <c r="F8" s="62" t="e">
        <f t="shared" ref="F8:F10" si="1">IF(E8/30&gt;0,E8/30,0)</f>
        <v>#VALUE!</v>
      </c>
    </row>
    <row r="9" spans="2:6" x14ac:dyDescent="0.25">
      <c r="B9" s="69" t="s">
        <v>40</v>
      </c>
      <c r="C9" s="61" t="e">
        <f>C3+C4</f>
        <v>#VALUE!</v>
      </c>
      <c r="D9" s="62" t="e">
        <f>C9/60</f>
        <v>#VALUE!</v>
      </c>
      <c r="E9" s="63" t="e">
        <f>C3-C2+C4-C5</f>
        <v>#VALUE!</v>
      </c>
      <c r="F9" s="62" t="e">
        <f t="shared" si="1"/>
        <v>#VALUE!</v>
      </c>
    </row>
    <row r="10" spans="2:6" x14ac:dyDescent="0.25">
      <c r="B10" s="70" t="s">
        <v>58</v>
      </c>
      <c r="C10" s="61">
        <f>C2+C4</f>
        <v>0</v>
      </c>
      <c r="D10" s="62">
        <f>C10/60</f>
        <v>0</v>
      </c>
      <c r="E10" s="63" t="e">
        <f>C2-C3+C4-C5</f>
        <v>#VALUE!</v>
      </c>
      <c r="F10" s="62" t="e">
        <f t="shared" si="1"/>
        <v>#VALUE!</v>
      </c>
    </row>
    <row r="11" spans="2:6" x14ac:dyDescent="0.25">
      <c r="D11" s="71"/>
    </row>
    <row r="12" spans="2:6" ht="18.75" x14ac:dyDescent="0.3">
      <c r="B12" s="72" t="s">
        <v>34</v>
      </c>
    </row>
    <row r="13" spans="2:6" ht="18.75" x14ac:dyDescent="0.25">
      <c r="B13" s="73" t="e">
        <f>IF(AND(C7&gt;C8,C7&gt;C9,C7&gt;C10),"Gul",IF(AND(C8&gt;C7,C8&gt;C9,C8&gt;C10),"Röd",IF(AND(C9&gt;C7,C9&gt;C8,C9&gt;C10),"Blå",IF(AND(C10&gt;C7,C10&gt;C8,C10&gt;C9),"Grön",IF(AND(C7=C8,C7=C9,C9=C10),"Brun",IF(AND(C7=C8,C7&gt;C9,C7&gt;C10),"Orange",IF(AND(C8=C9,C8&gt;C7,C8&gt;C10),"Lila",IF(AND(C9=C10,C9&gt;C7,C9&gt;C8),"Turkos",IF(AND(C10=C7,C10&gt;C8,C10&gt;C9),"Gulgrön","")))))))))</f>
        <v>#VALUE!</v>
      </c>
    </row>
    <row r="14" spans="2:6" ht="18.75" hidden="1" x14ac:dyDescent="0.3">
      <c r="B14" s="74" t="e">
        <f>IF(AND(C7&gt;C8,C7&gt;C9,C7&gt;C10),"Gul","")</f>
        <v>#VALUE!</v>
      </c>
    </row>
    <row r="15" spans="2:6" ht="18.75" hidden="1" x14ac:dyDescent="0.3">
      <c r="B15" s="75" t="e">
        <f>IF(AND(C8&gt;C7,C8&gt;C9,C8&gt;C10),"Röd","")</f>
        <v>#VALUE!</v>
      </c>
    </row>
    <row r="16" spans="2:6" ht="18.75" hidden="1" x14ac:dyDescent="0.3">
      <c r="B16" s="76" t="e">
        <f>IF(AND(C9&gt;C7,C9&gt;C8,C9&gt;C10),"Blå","")</f>
        <v>#VALUE!</v>
      </c>
    </row>
    <row r="17" spans="2:2" ht="18.75" hidden="1" x14ac:dyDescent="0.3">
      <c r="B17" s="77" t="e">
        <f>IF(AND(C10&gt;C7,C10&gt;C8,C10&gt;C9),"Grön","")</f>
        <v>#VALUE!</v>
      </c>
    </row>
    <row r="18" spans="2:2" ht="18.75" hidden="1" x14ac:dyDescent="0.3">
      <c r="B18" s="78" t="e">
        <f>IF(AND(C7=C8,C7=C9,C9=C10),"Brun","")</f>
        <v>#VALUE!</v>
      </c>
    </row>
    <row r="19" spans="2:2" ht="18.75" hidden="1" x14ac:dyDescent="0.3">
      <c r="B19" s="79" t="e">
        <f>IF(AND(C7=C8,C7&gt;C9,C7&gt;C10),"Orange","")</f>
        <v>#VALUE!</v>
      </c>
    </row>
    <row r="20" spans="2:2" ht="18.75" hidden="1" x14ac:dyDescent="0.3">
      <c r="B20" s="80" t="e">
        <f>IF(AND(C8=C9,C8&gt;C7,C8&gt;C10),"Lila","")</f>
        <v>#VALUE!</v>
      </c>
    </row>
    <row r="21" spans="2:2" ht="18.75" hidden="1" x14ac:dyDescent="0.3">
      <c r="B21" s="81" t="e">
        <f>IF(AND(C9=C10,C9&gt;C7,C9&gt;C8),"Turkos","")</f>
        <v>#VALUE!</v>
      </c>
    </row>
    <row r="22" spans="2:2" ht="18.75" hidden="1" x14ac:dyDescent="0.3">
      <c r="B22" s="82" t="e">
        <f>IF(AND(C10=C7,C10&gt;C8,C10&gt;C9),"Gulgrön","")</f>
        <v>#VALUE!</v>
      </c>
    </row>
    <row r="23" spans="2:2" hidden="1" x14ac:dyDescent="0.25"/>
    <row r="24" spans="2:2" hidden="1" x14ac:dyDescent="0.25"/>
    <row r="25" spans="2:2" hidden="1" x14ac:dyDescent="0.25"/>
    <row r="26" spans="2:2" hidden="1" x14ac:dyDescent="0.25"/>
  </sheetData>
  <conditionalFormatting sqref="B13">
    <cfRule type="cellIs" dxfId="8" priority="1" operator="equal">
      <formula>"Gulgrön"</formula>
    </cfRule>
    <cfRule type="cellIs" dxfId="7" priority="2" operator="equal">
      <formula>"Grön"</formula>
    </cfRule>
    <cfRule type="cellIs" dxfId="6" priority="3" operator="equal">
      <formula>"Turkos"</formula>
    </cfRule>
    <cfRule type="cellIs" dxfId="5" priority="4" operator="equal">
      <formula>"Blå"</formula>
    </cfRule>
    <cfRule type="cellIs" dxfId="4" priority="5" operator="equal">
      <formula>"Lila"</formula>
    </cfRule>
    <cfRule type="cellIs" dxfId="3" priority="6" operator="equal">
      <formula>"Röd"</formula>
    </cfRule>
    <cfRule type="cellIs" dxfId="2" priority="7" operator="equal">
      <formula>"Orange"</formula>
    </cfRule>
    <cfRule type="cellIs" dxfId="1" priority="8" operator="equal">
      <formula>"Gul"</formula>
    </cfRule>
    <cfRule type="cellIs" dxfId="0" priority="9" operator="equal">
      <formula>"Brun"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63"/>
  <sheetViews>
    <sheetView workbookViewId="0"/>
  </sheetViews>
  <sheetFormatPr defaultColWidth="1.42578125" defaultRowHeight="7.5" customHeight="1" x14ac:dyDescent="0.25"/>
  <cols>
    <col min="1" max="1" width="1.42578125" style="3"/>
    <col min="2" max="2" width="10.140625" style="52" customWidth="1"/>
    <col min="3" max="3" width="2.140625" style="3" bestFit="1" customWidth="1"/>
    <col min="4" max="62" width="1.42578125" style="3"/>
    <col min="63" max="63" width="10.28515625" style="49" customWidth="1"/>
    <col min="64" max="68" width="1.42578125" style="3"/>
    <col min="69" max="69" width="1.42578125" style="3" customWidth="1"/>
    <col min="70" max="16384" width="1.42578125" style="3"/>
  </cols>
  <sheetData>
    <row r="2" spans="2:63" s="47" customFormat="1" ht="22.5" customHeight="1" x14ac:dyDescent="0.25">
      <c r="B2" s="51"/>
      <c r="AD2" s="47" t="s">
        <v>35</v>
      </c>
      <c r="BK2" s="48"/>
    </row>
    <row r="3" spans="2:63" ht="7.5" customHeight="1" x14ac:dyDescent="0.25">
      <c r="C3" s="27" t="str">
        <f>IF(Resultat!$C$10=30,"X","")</f>
        <v/>
      </c>
      <c r="D3" s="28"/>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30"/>
      <c r="AG3" s="38"/>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40" t="e">
        <f>IF(Resultat!$C$7=30,"X","")</f>
        <v>#VALUE!</v>
      </c>
    </row>
    <row r="4" spans="2:63" ht="7.5" customHeight="1" x14ac:dyDescent="0.25">
      <c r="C4" s="31"/>
      <c r="D4" s="32" t="str">
        <f>IF(Resultat!$C$10=29,"X","")</f>
        <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4"/>
      <c r="AG4" s="41"/>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3" t="e">
        <f>IF(Resultat!$C$7=29,"X","")</f>
        <v>#VALUE!</v>
      </c>
      <c r="BJ4" s="44"/>
    </row>
    <row r="5" spans="2:63" ht="7.5" customHeight="1" x14ac:dyDescent="0.25">
      <c r="C5" s="31"/>
      <c r="D5" s="33"/>
      <c r="E5" s="32" t="str">
        <f>IF(Resultat!$C$10=28,"X","")</f>
        <v/>
      </c>
      <c r="F5" s="33"/>
      <c r="G5" s="33"/>
      <c r="H5" s="33"/>
      <c r="I5" s="33"/>
      <c r="J5" s="33"/>
      <c r="K5" s="33"/>
      <c r="L5" s="33"/>
      <c r="M5" s="33"/>
      <c r="N5" s="33"/>
      <c r="O5" s="33"/>
      <c r="P5" s="33"/>
      <c r="Q5" s="33"/>
      <c r="R5" s="33"/>
      <c r="S5" s="33"/>
      <c r="T5" s="33"/>
      <c r="U5" s="33"/>
      <c r="V5" s="33"/>
      <c r="W5" s="33"/>
      <c r="X5" s="33"/>
      <c r="Y5" s="33"/>
      <c r="Z5" s="33"/>
      <c r="AA5" s="33"/>
      <c r="AB5" s="33"/>
      <c r="AC5" s="33"/>
      <c r="AD5" s="33"/>
      <c r="AE5" s="33"/>
      <c r="AF5" s="34"/>
      <c r="AG5" s="41"/>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3" t="e">
        <f>IF(Resultat!$C$7=28,"X","")</f>
        <v>#VALUE!</v>
      </c>
      <c r="BI5" s="42"/>
      <c r="BJ5" s="44"/>
    </row>
    <row r="6" spans="2:63" ht="7.5" customHeight="1" x14ac:dyDescent="0.25">
      <c r="C6" s="31"/>
      <c r="D6" s="33"/>
      <c r="E6" s="33"/>
      <c r="F6" s="33" t="str">
        <f>IF(Resultat!$C$10=27,"X","")</f>
        <v/>
      </c>
      <c r="G6" s="33"/>
      <c r="H6" s="33"/>
      <c r="I6" s="33"/>
      <c r="J6" s="33"/>
      <c r="K6" s="33"/>
      <c r="L6" s="33"/>
      <c r="M6" s="33"/>
      <c r="N6" s="33"/>
      <c r="O6" s="33"/>
      <c r="P6" s="33"/>
      <c r="Q6" s="33"/>
      <c r="R6" s="33"/>
      <c r="S6" s="33"/>
      <c r="T6" s="33"/>
      <c r="U6" s="33"/>
      <c r="V6" s="33"/>
      <c r="W6" s="33"/>
      <c r="X6" s="33"/>
      <c r="Y6" s="33"/>
      <c r="Z6" s="33"/>
      <c r="AA6" s="33"/>
      <c r="AB6" s="33"/>
      <c r="AC6" s="33"/>
      <c r="AD6" s="33"/>
      <c r="AE6" s="33"/>
      <c r="AF6" s="34"/>
      <c r="AG6" s="41"/>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3" t="e">
        <f>IF(Resultat!$C$7=27,"X","")</f>
        <v>#VALUE!</v>
      </c>
      <c r="BH6" s="42"/>
      <c r="BI6" s="42"/>
      <c r="BJ6" s="44"/>
    </row>
    <row r="7" spans="2:63" ht="7.5" customHeight="1" x14ac:dyDescent="0.25">
      <c r="C7" s="31"/>
      <c r="D7" s="33"/>
      <c r="E7" s="33"/>
      <c r="F7" s="33"/>
      <c r="G7" s="33" t="str">
        <f>IF(Resultat!$C$10=26,"X","")</f>
        <v/>
      </c>
      <c r="H7" s="33"/>
      <c r="I7" s="33"/>
      <c r="J7" s="33"/>
      <c r="K7" s="33"/>
      <c r="L7" s="33"/>
      <c r="M7" s="33"/>
      <c r="N7" s="33"/>
      <c r="O7" s="33"/>
      <c r="P7" s="33"/>
      <c r="Q7" s="33"/>
      <c r="R7" s="33"/>
      <c r="S7" s="33"/>
      <c r="T7" s="33"/>
      <c r="U7" s="33"/>
      <c r="V7" s="33"/>
      <c r="W7" s="33"/>
      <c r="X7" s="33"/>
      <c r="Y7" s="33"/>
      <c r="Z7" s="33"/>
      <c r="AA7" s="33"/>
      <c r="AB7" s="33"/>
      <c r="AC7" s="33"/>
      <c r="AD7" s="33"/>
      <c r="AE7" s="33"/>
      <c r="AF7" s="34"/>
      <c r="AG7" s="41"/>
      <c r="AH7" s="42"/>
      <c r="AI7" s="42"/>
      <c r="AJ7" s="42"/>
      <c r="AK7" s="42"/>
      <c r="AL7" s="42"/>
      <c r="AM7" s="42"/>
      <c r="AN7" s="42"/>
      <c r="AO7" s="42"/>
      <c r="AP7" s="42"/>
      <c r="AQ7" s="42"/>
      <c r="AR7" s="42"/>
      <c r="AS7" s="42"/>
      <c r="AT7" s="42"/>
      <c r="AU7" s="42"/>
      <c r="AV7" s="42"/>
      <c r="AW7" s="42"/>
      <c r="AX7" s="42"/>
      <c r="AY7" s="42"/>
      <c r="AZ7" s="42"/>
      <c r="BA7" s="42"/>
      <c r="BB7" s="42"/>
      <c r="BC7" s="42"/>
      <c r="BD7" s="42"/>
      <c r="BE7" s="42"/>
      <c r="BF7" s="43" t="e">
        <f>IF(Resultat!$C$7=26,"X","")</f>
        <v>#VALUE!</v>
      </c>
      <c r="BG7" s="42"/>
      <c r="BH7" s="42"/>
      <c r="BI7" s="42"/>
      <c r="BJ7" s="44"/>
    </row>
    <row r="8" spans="2:63" ht="7.5" customHeight="1" x14ac:dyDescent="0.25">
      <c r="C8" s="31"/>
      <c r="D8" s="33"/>
      <c r="E8" s="33"/>
      <c r="F8" s="33"/>
      <c r="G8" s="33"/>
      <c r="H8" s="33" t="str">
        <f>IF(Resultat!$C$10=25,"X","")</f>
        <v/>
      </c>
      <c r="I8" s="33"/>
      <c r="J8" s="33"/>
      <c r="K8" s="33"/>
      <c r="L8" s="33"/>
      <c r="M8" s="33"/>
      <c r="N8" s="33"/>
      <c r="O8" s="33"/>
      <c r="P8" s="33"/>
      <c r="Q8" s="33"/>
      <c r="R8" s="33"/>
      <c r="S8" s="33"/>
      <c r="T8" s="33"/>
      <c r="U8" s="33"/>
      <c r="V8" s="33"/>
      <c r="W8" s="33"/>
      <c r="X8" s="33"/>
      <c r="Y8" s="33"/>
      <c r="Z8" s="33"/>
      <c r="AA8" s="33"/>
      <c r="AB8" s="33"/>
      <c r="AC8" s="33"/>
      <c r="AD8" s="33"/>
      <c r="AE8" s="33"/>
      <c r="AF8" s="34"/>
      <c r="AG8" s="41"/>
      <c r="AH8" s="42"/>
      <c r="AI8" s="42"/>
      <c r="AJ8" s="42"/>
      <c r="AK8" s="42"/>
      <c r="AL8" s="42"/>
      <c r="AM8" s="42"/>
      <c r="AN8" s="42"/>
      <c r="AO8" s="42"/>
      <c r="AP8" s="42"/>
      <c r="AQ8" s="42"/>
      <c r="AR8" s="42"/>
      <c r="AS8" s="42"/>
      <c r="AT8" s="42"/>
      <c r="AU8" s="42"/>
      <c r="AV8" s="42"/>
      <c r="AW8" s="42"/>
      <c r="AX8" s="42"/>
      <c r="AY8" s="42"/>
      <c r="AZ8" s="42"/>
      <c r="BA8" s="42"/>
      <c r="BB8" s="42"/>
      <c r="BC8" s="42"/>
      <c r="BD8" s="42"/>
      <c r="BE8" s="43" t="e">
        <f>IF(Resultat!$C$7=25,"X","")</f>
        <v>#VALUE!</v>
      </c>
      <c r="BF8" s="42"/>
      <c r="BG8" s="42"/>
      <c r="BH8" s="42"/>
      <c r="BI8" s="42"/>
      <c r="BJ8" s="44"/>
    </row>
    <row r="9" spans="2:63" ht="7.5" customHeight="1" x14ac:dyDescent="0.25">
      <c r="C9" s="31"/>
      <c r="D9" s="33"/>
      <c r="E9" s="33"/>
      <c r="F9" s="33"/>
      <c r="G9" s="33"/>
      <c r="H9" s="33"/>
      <c r="I9" s="33" t="str">
        <f>IF(Resultat!$C$10=24,"X","")</f>
        <v/>
      </c>
      <c r="J9" s="33"/>
      <c r="K9" s="33"/>
      <c r="L9" s="33"/>
      <c r="M9" s="33"/>
      <c r="N9" s="33"/>
      <c r="O9" s="33"/>
      <c r="P9" s="33"/>
      <c r="Q9" s="33"/>
      <c r="R9" s="33"/>
      <c r="S9" s="33"/>
      <c r="T9" s="33"/>
      <c r="U9" s="33"/>
      <c r="V9" s="33"/>
      <c r="W9" s="33"/>
      <c r="X9" s="33"/>
      <c r="Y9" s="33"/>
      <c r="Z9" s="33"/>
      <c r="AA9" s="33"/>
      <c r="AB9" s="33"/>
      <c r="AC9" s="33"/>
      <c r="AD9" s="33"/>
      <c r="AE9" s="33"/>
      <c r="AF9" s="34"/>
      <c r="AG9" s="41"/>
      <c r="AH9" s="42"/>
      <c r="AI9" s="42"/>
      <c r="AJ9" s="42"/>
      <c r="AK9" s="42"/>
      <c r="AL9" s="42"/>
      <c r="AM9" s="42"/>
      <c r="AN9" s="42"/>
      <c r="AO9" s="42"/>
      <c r="AP9" s="42"/>
      <c r="AQ9" s="42"/>
      <c r="AR9" s="42"/>
      <c r="AS9" s="42"/>
      <c r="AT9" s="42"/>
      <c r="AU9" s="42"/>
      <c r="AV9" s="42"/>
      <c r="AW9" s="42"/>
      <c r="AX9" s="42"/>
      <c r="AY9" s="42"/>
      <c r="AZ9" s="42"/>
      <c r="BA9" s="42"/>
      <c r="BB9" s="42"/>
      <c r="BC9" s="42"/>
      <c r="BD9" s="43" t="e">
        <f>IF(Resultat!$C$7=24,"X","")</f>
        <v>#VALUE!</v>
      </c>
      <c r="BE9" s="42"/>
      <c r="BF9" s="42"/>
      <c r="BG9" s="42"/>
      <c r="BH9" s="42"/>
      <c r="BI9" s="42"/>
      <c r="BJ9" s="44"/>
    </row>
    <row r="10" spans="2:63" ht="7.5" customHeight="1" x14ac:dyDescent="0.25">
      <c r="C10" s="31"/>
      <c r="D10" s="33"/>
      <c r="E10" s="33"/>
      <c r="F10" s="33"/>
      <c r="G10" s="33"/>
      <c r="H10" s="33"/>
      <c r="I10" s="33"/>
      <c r="J10" s="33" t="str">
        <f>IF(Resultat!$C$10=23,"X","")</f>
        <v/>
      </c>
      <c r="K10" s="33"/>
      <c r="L10" s="33"/>
      <c r="M10" s="33"/>
      <c r="N10" s="33"/>
      <c r="O10" s="33"/>
      <c r="P10" s="33"/>
      <c r="Q10" s="33"/>
      <c r="R10" s="33"/>
      <c r="S10" s="33"/>
      <c r="T10" s="33"/>
      <c r="U10" s="33"/>
      <c r="V10" s="33"/>
      <c r="W10" s="33"/>
      <c r="X10" s="33"/>
      <c r="Y10" s="33"/>
      <c r="Z10" s="33"/>
      <c r="AA10" s="33"/>
      <c r="AB10" s="33"/>
      <c r="AC10" s="33"/>
      <c r="AD10" s="33"/>
      <c r="AE10" s="33"/>
      <c r="AF10" s="34"/>
      <c r="AG10" s="41"/>
      <c r="AH10" s="42"/>
      <c r="AI10" s="42"/>
      <c r="AJ10" s="42"/>
      <c r="AK10" s="42"/>
      <c r="AL10" s="42"/>
      <c r="AM10" s="42"/>
      <c r="AN10" s="42"/>
      <c r="AO10" s="42"/>
      <c r="AP10" s="42"/>
      <c r="AQ10" s="42"/>
      <c r="AR10" s="42"/>
      <c r="AS10" s="42"/>
      <c r="AT10" s="42"/>
      <c r="AU10" s="42"/>
      <c r="AV10" s="42"/>
      <c r="AW10" s="42"/>
      <c r="AX10" s="42"/>
      <c r="AY10" s="42"/>
      <c r="AZ10" s="42"/>
      <c r="BA10" s="42"/>
      <c r="BB10" s="42"/>
      <c r="BC10" s="43" t="e">
        <f>IF(Resultat!$C$7=23,"X","")</f>
        <v>#VALUE!</v>
      </c>
      <c r="BD10" s="42"/>
      <c r="BE10" s="42"/>
      <c r="BF10" s="42"/>
      <c r="BG10" s="42"/>
      <c r="BH10" s="42"/>
      <c r="BI10" s="42"/>
      <c r="BJ10" s="44"/>
    </row>
    <row r="11" spans="2:63" ht="7.5" customHeight="1" x14ac:dyDescent="0.25">
      <c r="C11" s="31"/>
      <c r="D11" s="33"/>
      <c r="E11" s="33"/>
      <c r="F11" s="33"/>
      <c r="G11" s="33"/>
      <c r="H11" s="33"/>
      <c r="I11" s="33"/>
      <c r="J11" s="33"/>
      <c r="K11" s="33" t="str">
        <f>IF(Resultat!$C$10=22,"X","")</f>
        <v/>
      </c>
      <c r="L11" s="33"/>
      <c r="M11" s="33"/>
      <c r="N11" s="33"/>
      <c r="O11" s="33"/>
      <c r="P11" s="33"/>
      <c r="Q11" s="33"/>
      <c r="R11" s="33"/>
      <c r="S11" s="33"/>
      <c r="T11" s="33"/>
      <c r="U11" s="33"/>
      <c r="V11" s="33"/>
      <c r="W11" s="33"/>
      <c r="X11" s="33"/>
      <c r="Y11" s="33"/>
      <c r="Z11" s="33"/>
      <c r="AA11" s="33"/>
      <c r="AB11" s="33"/>
      <c r="AC11" s="33"/>
      <c r="AD11" s="33"/>
      <c r="AE11" s="33"/>
      <c r="AF11" s="34"/>
      <c r="AG11" s="41"/>
      <c r="AH11" s="42"/>
      <c r="AI11" s="42"/>
      <c r="AJ11" s="42"/>
      <c r="AK11" s="42"/>
      <c r="AL11" s="42"/>
      <c r="AM11" s="42"/>
      <c r="AN11" s="42"/>
      <c r="AO11" s="42"/>
      <c r="AP11" s="42"/>
      <c r="AQ11" s="42"/>
      <c r="AR11" s="42"/>
      <c r="AS11" s="42"/>
      <c r="AT11" s="42"/>
      <c r="AU11" s="42"/>
      <c r="AV11" s="42"/>
      <c r="AW11" s="42"/>
      <c r="AX11" s="42"/>
      <c r="AY11" s="42"/>
      <c r="AZ11" s="42"/>
      <c r="BA11" s="42"/>
      <c r="BB11" s="43" t="e">
        <f>IF(Resultat!$C$7=22,"X","")</f>
        <v>#VALUE!</v>
      </c>
      <c r="BC11" s="42"/>
      <c r="BD11" s="42"/>
      <c r="BE11" s="42"/>
      <c r="BF11" s="42"/>
      <c r="BG11" s="42"/>
      <c r="BH11" s="42"/>
      <c r="BI11" s="42"/>
      <c r="BJ11" s="44"/>
    </row>
    <row r="12" spans="2:63" ht="7.5" customHeight="1" x14ac:dyDescent="0.25">
      <c r="C12" s="31"/>
      <c r="D12" s="33"/>
      <c r="E12" s="33"/>
      <c r="F12" s="33"/>
      <c r="G12" s="33"/>
      <c r="H12" s="33"/>
      <c r="I12" s="33"/>
      <c r="J12" s="33"/>
      <c r="K12" s="33"/>
      <c r="L12" s="33" t="str">
        <f>IF(Resultat!$C$10=21,"X","")</f>
        <v/>
      </c>
      <c r="M12" s="33"/>
      <c r="N12" s="33"/>
      <c r="O12" s="33"/>
      <c r="P12" s="33"/>
      <c r="Q12" s="33"/>
      <c r="R12" s="33"/>
      <c r="S12" s="33"/>
      <c r="T12" s="33"/>
      <c r="U12" s="33"/>
      <c r="V12" s="33"/>
      <c r="W12" s="33"/>
      <c r="X12" s="33"/>
      <c r="Y12" s="33"/>
      <c r="Z12" s="33"/>
      <c r="AA12" s="33"/>
      <c r="AB12" s="33"/>
      <c r="AC12" s="33"/>
      <c r="AD12" s="33"/>
      <c r="AE12" s="33"/>
      <c r="AF12" s="34"/>
      <c r="AG12" s="41"/>
      <c r="AH12" s="42"/>
      <c r="AI12" s="42"/>
      <c r="AJ12" s="42"/>
      <c r="AK12" s="42"/>
      <c r="AL12" s="42"/>
      <c r="AM12" s="42"/>
      <c r="AN12" s="42"/>
      <c r="AO12" s="42"/>
      <c r="AP12" s="42"/>
      <c r="AQ12" s="42"/>
      <c r="AR12" s="42"/>
      <c r="AS12" s="42"/>
      <c r="AT12" s="42"/>
      <c r="AU12" s="42"/>
      <c r="AV12" s="42"/>
      <c r="AW12" s="42"/>
      <c r="AX12" s="42"/>
      <c r="AY12" s="42"/>
      <c r="AZ12" s="42"/>
      <c r="BA12" s="43" t="e">
        <f>IF(Resultat!$C$7=21,"X","")</f>
        <v>#VALUE!</v>
      </c>
      <c r="BB12" s="42"/>
      <c r="BC12" s="42"/>
      <c r="BD12" s="42"/>
      <c r="BE12" s="42"/>
      <c r="BF12" s="42"/>
      <c r="BG12" s="42"/>
      <c r="BH12" s="42"/>
      <c r="BI12" s="42"/>
      <c r="BJ12" s="44"/>
    </row>
    <row r="13" spans="2:63" ht="7.5" customHeight="1" x14ac:dyDescent="0.25">
      <c r="C13" s="31"/>
      <c r="D13" s="33"/>
      <c r="E13" s="33"/>
      <c r="F13" s="33"/>
      <c r="G13" s="33"/>
      <c r="H13" s="33"/>
      <c r="I13" s="33"/>
      <c r="J13" s="33"/>
      <c r="K13" s="33"/>
      <c r="L13" s="33"/>
      <c r="M13" s="33" t="str">
        <f>IF(Resultat!$C$10=20,"X","")</f>
        <v/>
      </c>
      <c r="N13" s="33"/>
      <c r="O13" s="33"/>
      <c r="P13" s="33"/>
      <c r="Q13" s="33"/>
      <c r="R13" s="33"/>
      <c r="S13" s="33"/>
      <c r="T13" s="33"/>
      <c r="U13" s="33"/>
      <c r="V13" s="33"/>
      <c r="W13" s="33"/>
      <c r="X13" s="33"/>
      <c r="Y13" s="33"/>
      <c r="Z13" s="33"/>
      <c r="AA13" s="33"/>
      <c r="AB13" s="33"/>
      <c r="AC13" s="33"/>
      <c r="AD13" s="33"/>
      <c r="AE13" s="33"/>
      <c r="AF13" s="34"/>
      <c r="AG13" s="41"/>
      <c r="AH13" s="42"/>
      <c r="AI13" s="42"/>
      <c r="AJ13" s="42"/>
      <c r="AK13" s="42"/>
      <c r="AL13" s="42"/>
      <c r="AM13" s="42"/>
      <c r="AN13" s="42"/>
      <c r="AO13" s="42"/>
      <c r="AP13" s="42"/>
      <c r="AQ13" s="42"/>
      <c r="AR13" s="42"/>
      <c r="AS13" s="42"/>
      <c r="AT13" s="42"/>
      <c r="AU13" s="42"/>
      <c r="AV13" s="42"/>
      <c r="AW13" s="42"/>
      <c r="AX13" s="42"/>
      <c r="AY13" s="42"/>
      <c r="AZ13" s="43" t="e">
        <f>IF(Resultat!$C$7=20,"X","")</f>
        <v>#VALUE!</v>
      </c>
      <c r="BA13" s="42"/>
      <c r="BB13" s="42"/>
      <c r="BC13" s="42"/>
      <c r="BD13" s="42"/>
      <c r="BE13" s="42"/>
      <c r="BF13" s="42"/>
      <c r="BG13" s="42"/>
      <c r="BH13" s="42"/>
      <c r="BI13" s="42"/>
      <c r="BJ13" s="44"/>
    </row>
    <row r="14" spans="2:63" ht="7.5" customHeight="1" x14ac:dyDescent="0.25">
      <c r="C14" s="31"/>
      <c r="D14" s="33"/>
      <c r="E14" s="33"/>
      <c r="F14" s="33"/>
      <c r="G14" s="33"/>
      <c r="H14" s="33"/>
      <c r="I14" s="33"/>
      <c r="J14" s="33"/>
      <c r="K14" s="33"/>
      <c r="L14" s="33"/>
      <c r="M14" s="33"/>
      <c r="N14" s="33" t="str">
        <f>IF(Resultat!$C$10=19,"X","")</f>
        <v/>
      </c>
      <c r="O14" s="33"/>
      <c r="P14" s="33"/>
      <c r="Q14" s="33"/>
      <c r="R14" s="33"/>
      <c r="S14" s="33"/>
      <c r="T14" s="33"/>
      <c r="U14" s="33"/>
      <c r="V14" s="33"/>
      <c r="W14" s="33"/>
      <c r="X14" s="33"/>
      <c r="Y14" s="33"/>
      <c r="Z14" s="33"/>
      <c r="AA14" s="33"/>
      <c r="AB14" s="33"/>
      <c r="AC14" s="33"/>
      <c r="AD14" s="33"/>
      <c r="AE14" s="33"/>
      <c r="AF14" s="34"/>
      <c r="AG14" s="41"/>
      <c r="AH14" s="42"/>
      <c r="AI14" s="42"/>
      <c r="AJ14" s="42"/>
      <c r="AK14" s="42"/>
      <c r="AL14" s="42"/>
      <c r="AM14" s="42"/>
      <c r="AN14" s="42"/>
      <c r="AO14" s="42"/>
      <c r="AP14" s="42"/>
      <c r="AQ14" s="42"/>
      <c r="AR14" s="42"/>
      <c r="AS14" s="42"/>
      <c r="AT14" s="42"/>
      <c r="AU14" s="42"/>
      <c r="AV14" s="42"/>
      <c r="AW14" s="42"/>
      <c r="AX14" s="42"/>
      <c r="AY14" s="43" t="e">
        <f>IF(Resultat!$C$7=19,"X","")</f>
        <v>#VALUE!</v>
      </c>
      <c r="AZ14" s="42"/>
      <c r="BA14" s="42"/>
      <c r="BB14" s="42"/>
      <c r="BC14" s="42"/>
      <c r="BD14" s="42"/>
      <c r="BE14" s="42"/>
      <c r="BF14" s="42"/>
      <c r="BG14" s="42"/>
      <c r="BH14" s="42"/>
      <c r="BI14" s="42"/>
      <c r="BJ14" s="44"/>
    </row>
    <row r="15" spans="2:63" ht="7.5" customHeight="1" x14ac:dyDescent="0.25">
      <c r="C15" s="31"/>
      <c r="D15" s="33"/>
      <c r="E15" s="33"/>
      <c r="F15" s="33"/>
      <c r="G15" s="33"/>
      <c r="H15" s="33"/>
      <c r="I15" s="33"/>
      <c r="J15" s="33"/>
      <c r="K15" s="33"/>
      <c r="L15" s="33"/>
      <c r="M15" s="33"/>
      <c r="N15" s="33"/>
      <c r="O15" s="33" t="str">
        <f>IF(Resultat!$C$10=18,"X","")</f>
        <v/>
      </c>
      <c r="P15" s="33"/>
      <c r="Q15" s="33"/>
      <c r="R15" s="33"/>
      <c r="S15" s="33"/>
      <c r="T15" s="33"/>
      <c r="U15" s="33"/>
      <c r="V15" s="33"/>
      <c r="W15" s="33"/>
      <c r="X15" s="33"/>
      <c r="Y15" s="33"/>
      <c r="Z15" s="33"/>
      <c r="AA15" s="33"/>
      <c r="AB15" s="33"/>
      <c r="AC15" s="33"/>
      <c r="AD15" s="33"/>
      <c r="AE15" s="33"/>
      <c r="AF15" s="34"/>
      <c r="AG15" s="41"/>
      <c r="AH15" s="42"/>
      <c r="AI15" s="42"/>
      <c r="AJ15" s="42"/>
      <c r="AK15" s="42"/>
      <c r="AL15" s="42"/>
      <c r="AM15" s="42"/>
      <c r="AN15" s="42"/>
      <c r="AO15" s="42"/>
      <c r="AP15" s="42"/>
      <c r="AQ15" s="42"/>
      <c r="AR15" s="42"/>
      <c r="AS15" s="42"/>
      <c r="AT15" s="42"/>
      <c r="AU15" s="42"/>
      <c r="AV15" s="42"/>
      <c r="AW15" s="42"/>
      <c r="AX15" s="43" t="e">
        <f>IF(Resultat!$C$7=18,"X","")</f>
        <v>#VALUE!</v>
      </c>
      <c r="AY15" s="42"/>
      <c r="AZ15" s="42"/>
      <c r="BA15" s="42"/>
      <c r="BB15" s="42"/>
      <c r="BC15" s="42"/>
      <c r="BD15" s="42"/>
      <c r="BE15" s="42"/>
      <c r="BF15" s="42"/>
      <c r="BG15" s="42"/>
      <c r="BH15" s="42"/>
      <c r="BI15" s="42"/>
      <c r="BJ15" s="44"/>
    </row>
    <row r="16" spans="2:63" ht="7.5" customHeight="1" x14ac:dyDescent="0.25">
      <c r="C16" s="31"/>
      <c r="D16" s="33"/>
      <c r="E16" s="33"/>
      <c r="F16" s="33"/>
      <c r="G16" s="33"/>
      <c r="H16" s="33"/>
      <c r="I16" s="33"/>
      <c r="J16" s="33"/>
      <c r="K16" s="33"/>
      <c r="L16" s="33"/>
      <c r="M16" s="33"/>
      <c r="N16" s="33"/>
      <c r="O16" s="33"/>
      <c r="P16" s="33" t="str">
        <f>IF(Resultat!$C$10=17,"X","")</f>
        <v/>
      </c>
      <c r="Q16" s="33"/>
      <c r="R16" s="33"/>
      <c r="S16" s="33"/>
      <c r="T16" s="33"/>
      <c r="U16" s="33"/>
      <c r="V16" s="33"/>
      <c r="W16" s="33"/>
      <c r="X16" s="33"/>
      <c r="Y16" s="33"/>
      <c r="Z16" s="33"/>
      <c r="AA16" s="33"/>
      <c r="AB16" s="33"/>
      <c r="AC16" s="33"/>
      <c r="AD16" s="33"/>
      <c r="AE16" s="33"/>
      <c r="AF16" s="34"/>
      <c r="AG16" s="41"/>
      <c r="AH16" s="42"/>
      <c r="AI16" s="42"/>
      <c r="AJ16" s="42"/>
      <c r="AK16" s="42"/>
      <c r="AL16" s="42"/>
      <c r="AM16" s="42"/>
      <c r="AN16" s="42"/>
      <c r="AO16" s="42"/>
      <c r="AP16" s="42"/>
      <c r="AQ16" s="42"/>
      <c r="AR16" s="42"/>
      <c r="AS16" s="42"/>
      <c r="AT16" s="42"/>
      <c r="AU16" s="42"/>
      <c r="AV16" s="42"/>
      <c r="AW16" s="43" t="e">
        <f>IF(Resultat!$C$7=17,"X","")</f>
        <v>#VALUE!</v>
      </c>
      <c r="AX16" s="42"/>
      <c r="AY16" s="42"/>
      <c r="AZ16" s="42"/>
      <c r="BA16" s="42"/>
      <c r="BB16" s="42"/>
      <c r="BC16" s="42"/>
      <c r="BD16" s="42"/>
      <c r="BE16" s="42"/>
      <c r="BF16" s="42"/>
      <c r="BG16" s="42"/>
      <c r="BH16" s="42"/>
      <c r="BI16" s="42"/>
      <c r="BJ16" s="44"/>
    </row>
    <row r="17" spans="2:63" ht="7.5" customHeight="1" x14ac:dyDescent="0.25">
      <c r="C17" s="31"/>
      <c r="D17" s="33"/>
      <c r="E17" s="33"/>
      <c r="F17" s="33"/>
      <c r="G17" s="33"/>
      <c r="H17" s="33"/>
      <c r="I17" s="33"/>
      <c r="J17" s="33"/>
      <c r="K17" s="33"/>
      <c r="L17" s="33"/>
      <c r="M17" s="33"/>
      <c r="N17" s="33"/>
      <c r="O17" s="33"/>
      <c r="P17" s="33"/>
      <c r="Q17" s="33" t="str">
        <f>IF(Resultat!$C$10=16,"X","")</f>
        <v/>
      </c>
      <c r="R17" s="33"/>
      <c r="S17" s="33"/>
      <c r="T17" s="33"/>
      <c r="U17" s="33"/>
      <c r="V17" s="33"/>
      <c r="W17" s="33"/>
      <c r="X17" s="33"/>
      <c r="Y17" s="33"/>
      <c r="Z17" s="33"/>
      <c r="AA17" s="33"/>
      <c r="AB17" s="33"/>
      <c r="AC17" s="33"/>
      <c r="AD17" s="33"/>
      <c r="AE17" s="33"/>
      <c r="AF17" s="34"/>
      <c r="AG17" s="41"/>
      <c r="AH17" s="42"/>
      <c r="AI17" s="42"/>
      <c r="AJ17" s="42"/>
      <c r="AK17" s="42"/>
      <c r="AL17" s="42"/>
      <c r="AM17" s="42"/>
      <c r="AN17" s="42"/>
      <c r="AO17" s="42"/>
      <c r="AP17" s="42"/>
      <c r="AQ17" s="42"/>
      <c r="AR17" s="42"/>
      <c r="AS17" s="42"/>
      <c r="AT17" s="42"/>
      <c r="AU17" s="42"/>
      <c r="AV17" s="43" t="e">
        <f>IF(Resultat!$C$7=16,"X","")</f>
        <v>#VALUE!</v>
      </c>
      <c r="AW17" s="42"/>
      <c r="AX17" s="42"/>
      <c r="AY17" s="42"/>
      <c r="AZ17" s="42"/>
      <c r="BA17" s="42"/>
      <c r="BB17" s="42"/>
      <c r="BC17" s="42"/>
      <c r="BD17" s="42"/>
      <c r="BE17" s="42"/>
      <c r="BF17" s="42"/>
      <c r="BG17" s="42"/>
      <c r="BH17" s="42"/>
      <c r="BI17" s="42"/>
      <c r="BJ17" s="44"/>
    </row>
    <row r="18" spans="2:63" ht="7.5" customHeight="1" x14ac:dyDescent="0.25">
      <c r="C18" s="31"/>
      <c r="D18" s="33"/>
      <c r="E18" s="33"/>
      <c r="F18" s="33"/>
      <c r="G18" s="33"/>
      <c r="H18" s="33"/>
      <c r="I18" s="33"/>
      <c r="J18" s="33"/>
      <c r="K18" s="33"/>
      <c r="L18" s="33"/>
      <c r="M18" s="33"/>
      <c r="N18" s="33"/>
      <c r="O18" s="33"/>
      <c r="P18" s="33"/>
      <c r="Q18" s="33"/>
      <c r="R18" s="33" t="str">
        <f>IF(Resultat!$C$10=15,"X","")</f>
        <v/>
      </c>
      <c r="S18" s="33"/>
      <c r="T18" s="33"/>
      <c r="U18" s="33"/>
      <c r="V18" s="33"/>
      <c r="W18" s="33"/>
      <c r="X18" s="33"/>
      <c r="Y18" s="33"/>
      <c r="Z18" s="33"/>
      <c r="AA18" s="33"/>
      <c r="AB18" s="33"/>
      <c r="AC18" s="33"/>
      <c r="AD18" s="33"/>
      <c r="AE18" s="33"/>
      <c r="AF18" s="34"/>
      <c r="AG18" s="41"/>
      <c r="AH18" s="42"/>
      <c r="AI18" s="42"/>
      <c r="AJ18" s="42"/>
      <c r="AK18" s="42"/>
      <c r="AL18" s="42"/>
      <c r="AM18" s="42"/>
      <c r="AN18" s="42"/>
      <c r="AO18" s="42"/>
      <c r="AP18" s="42"/>
      <c r="AQ18" s="42"/>
      <c r="AR18" s="42"/>
      <c r="AS18" s="42"/>
      <c r="AT18" s="42"/>
      <c r="AU18" s="43" t="e">
        <f>IF(Resultat!$C$7=15,"X","")</f>
        <v>#VALUE!</v>
      </c>
      <c r="AV18" s="42"/>
      <c r="AW18" s="42"/>
      <c r="AX18" s="42"/>
      <c r="AY18" s="42"/>
      <c r="AZ18" s="42"/>
      <c r="BA18" s="42"/>
      <c r="BB18" s="42"/>
      <c r="BC18" s="42"/>
      <c r="BD18" s="42"/>
      <c r="BE18" s="42"/>
      <c r="BF18" s="42"/>
      <c r="BG18" s="42"/>
      <c r="BH18" s="42"/>
      <c r="BI18" s="42"/>
      <c r="BJ18" s="44"/>
    </row>
    <row r="19" spans="2:63" ht="7.5" customHeight="1" x14ac:dyDescent="0.25">
      <c r="C19" s="31"/>
      <c r="D19" s="33"/>
      <c r="E19" s="33"/>
      <c r="F19" s="33"/>
      <c r="G19" s="33"/>
      <c r="H19" s="33"/>
      <c r="I19" s="33"/>
      <c r="J19" s="33"/>
      <c r="K19" s="33"/>
      <c r="L19" s="33"/>
      <c r="M19" s="33"/>
      <c r="N19" s="33"/>
      <c r="O19" s="33"/>
      <c r="P19" s="33"/>
      <c r="Q19" s="33"/>
      <c r="R19" s="33"/>
      <c r="S19" s="33" t="str">
        <f>IF(Resultat!$C$10=14,"X","")</f>
        <v/>
      </c>
      <c r="T19" s="33"/>
      <c r="U19" s="33"/>
      <c r="V19" s="33"/>
      <c r="W19" s="33"/>
      <c r="X19" s="33"/>
      <c r="Y19" s="33"/>
      <c r="Z19" s="33"/>
      <c r="AA19" s="33"/>
      <c r="AB19" s="33"/>
      <c r="AC19" s="33"/>
      <c r="AD19" s="33"/>
      <c r="AE19" s="33"/>
      <c r="AF19" s="34"/>
      <c r="AG19" s="41"/>
      <c r="AH19" s="42"/>
      <c r="AI19" s="42"/>
      <c r="AJ19" s="42"/>
      <c r="AK19" s="42"/>
      <c r="AL19" s="42"/>
      <c r="AM19" s="42"/>
      <c r="AN19" s="42"/>
      <c r="AO19" s="42"/>
      <c r="AP19" s="42"/>
      <c r="AQ19" s="42"/>
      <c r="AR19" s="42"/>
      <c r="AS19" s="42"/>
      <c r="AT19" s="43" t="e">
        <f>IF(Resultat!$C$7=14,"X","")</f>
        <v>#VALUE!</v>
      </c>
      <c r="AU19" s="42"/>
      <c r="AV19" s="42"/>
      <c r="AW19" s="42"/>
      <c r="AX19" s="42"/>
      <c r="AY19" s="42"/>
      <c r="AZ19" s="42"/>
      <c r="BA19" s="42"/>
      <c r="BB19" s="42"/>
      <c r="BC19" s="42"/>
      <c r="BD19" s="42"/>
      <c r="BE19" s="42"/>
      <c r="BF19" s="42"/>
      <c r="BG19" s="42"/>
      <c r="BH19" s="42"/>
      <c r="BI19" s="42"/>
      <c r="BJ19" s="44"/>
    </row>
    <row r="20" spans="2:63" ht="7.5" customHeight="1" x14ac:dyDescent="0.25">
      <c r="C20" s="31"/>
      <c r="D20" s="33"/>
      <c r="E20" s="33"/>
      <c r="F20" s="33"/>
      <c r="G20" s="33"/>
      <c r="H20" s="33"/>
      <c r="I20" s="33"/>
      <c r="J20" s="33"/>
      <c r="K20" s="33"/>
      <c r="L20" s="33"/>
      <c r="M20" s="33"/>
      <c r="N20" s="33"/>
      <c r="O20" s="33"/>
      <c r="P20" s="33"/>
      <c r="Q20" s="33"/>
      <c r="R20" s="33"/>
      <c r="S20" s="33"/>
      <c r="T20" s="33" t="str">
        <f>IF(Resultat!$C$10=13,"X","")</f>
        <v/>
      </c>
      <c r="U20" s="33"/>
      <c r="V20" s="33"/>
      <c r="W20" s="33"/>
      <c r="X20" s="33"/>
      <c r="Y20" s="33"/>
      <c r="Z20" s="33"/>
      <c r="AA20" s="33"/>
      <c r="AB20" s="33"/>
      <c r="AC20" s="33"/>
      <c r="AD20" s="33"/>
      <c r="AE20" s="33"/>
      <c r="AF20" s="34"/>
      <c r="AG20" s="41"/>
      <c r="AH20" s="42"/>
      <c r="AI20" s="42"/>
      <c r="AJ20" s="42"/>
      <c r="AK20" s="42"/>
      <c r="AL20" s="42"/>
      <c r="AM20" s="42"/>
      <c r="AN20" s="42"/>
      <c r="AO20" s="42"/>
      <c r="AP20" s="42"/>
      <c r="AQ20" s="42"/>
      <c r="AR20" s="42"/>
      <c r="AS20" s="43" t="e">
        <f>IF(Resultat!$C$7=13,"X","")</f>
        <v>#VALUE!</v>
      </c>
      <c r="AT20" s="42"/>
      <c r="AU20" s="42"/>
      <c r="AV20" s="42"/>
      <c r="AW20" s="42"/>
      <c r="AX20" s="42"/>
      <c r="AY20" s="42"/>
      <c r="AZ20" s="42"/>
      <c r="BA20" s="42"/>
      <c r="BB20" s="42"/>
      <c r="BC20" s="42"/>
      <c r="BD20" s="42"/>
      <c r="BE20" s="42"/>
      <c r="BF20" s="42"/>
      <c r="BG20" s="42"/>
      <c r="BH20" s="42"/>
      <c r="BI20" s="42"/>
      <c r="BJ20" s="44"/>
    </row>
    <row r="21" spans="2:63" ht="7.5" customHeight="1" x14ac:dyDescent="0.25">
      <c r="C21" s="31"/>
      <c r="D21" s="33"/>
      <c r="E21" s="33"/>
      <c r="F21" s="33"/>
      <c r="G21" s="33"/>
      <c r="H21" s="33"/>
      <c r="I21" s="33"/>
      <c r="J21" s="33"/>
      <c r="K21" s="33"/>
      <c r="L21" s="33"/>
      <c r="M21" s="33"/>
      <c r="N21" s="33"/>
      <c r="O21" s="33"/>
      <c r="P21" s="33"/>
      <c r="Q21" s="33"/>
      <c r="R21" s="33"/>
      <c r="S21" s="33"/>
      <c r="T21" s="33"/>
      <c r="U21" s="33" t="str">
        <f>IF(Resultat!$C$10=12,"X","")</f>
        <v/>
      </c>
      <c r="V21" s="33"/>
      <c r="W21" s="33"/>
      <c r="X21" s="33"/>
      <c r="Y21" s="33"/>
      <c r="Z21" s="33"/>
      <c r="AA21" s="33"/>
      <c r="AB21" s="33"/>
      <c r="AC21" s="33"/>
      <c r="AD21" s="33"/>
      <c r="AE21" s="33"/>
      <c r="AF21" s="34"/>
      <c r="AG21" s="41"/>
      <c r="AH21" s="42"/>
      <c r="AI21" s="42"/>
      <c r="AJ21" s="42"/>
      <c r="AK21" s="42"/>
      <c r="AL21" s="42"/>
      <c r="AM21" s="42"/>
      <c r="AN21" s="42"/>
      <c r="AO21" s="42"/>
      <c r="AP21" s="42"/>
      <c r="AQ21" s="42"/>
      <c r="AR21" s="43" t="e">
        <f>IF(Resultat!$C$7=12,"X","")</f>
        <v>#VALUE!</v>
      </c>
      <c r="AS21" s="42"/>
      <c r="AT21" s="42"/>
      <c r="AU21" s="42"/>
      <c r="AV21" s="42"/>
      <c r="AW21" s="42"/>
      <c r="AX21" s="42"/>
      <c r="AY21" s="42"/>
      <c r="AZ21" s="42"/>
      <c r="BA21" s="42"/>
      <c r="BB21" s="42"/>
      <c r="BC21" s="42"/>
      <c r="BD21" s="42"/>
      <c r="BE21" s="42"/>
      <c r="BF21" s="42"/>
      <c r="BG21" s="42"/>
      <c r="BH21" s="42"/>
      <c r="BI21" s="42"/>
      <c r="BJ21" s="44"/>
    </row>
    <row r="22" spans="2:63" ht="7.5" customHeight="1" x14ac:dyDescent="0.25">
      <c r="C22" s="31"/>
      <c r="D22" s="33"/>
      <c r="E22" s="33"/>
      <c r="F22" s="33"/>
      <c r="G22" s="33"/>
      <c r="H22" s="33"/>
      <c r="I22" s="33"/>
      <c r="J22" s="33"/>
      <c r="K22" s="33"/>
      <c r="L22" s="33"/>
      <c r="M22" s="33"/>
      <c r="N22" s="33"/>
      <c r="O22" s="33"/>
      <c r="P22" s="33"/>
      <c r="Q22" s="33"/>
      <c r="R22" s="33"/>
      <c r="S22" s="33"/>
      <c r="T22" s="33"/>
      <c r="U22" s="33"/>
      <c r="V22" s="33" t="str">
        <f>IF(Resultat!$C$10=11,"X","")</f>
        <v/>
      </c>
      <c r="W22" s="33"/>
      <c r="X22" s="33"/>
      <c r="Y22" s="33"/>
      <c r="Z22" s="33"/>
      <c r="AA22" s="33"/>
      <c r="AB22" s="33"/>
      <c r="AC22" s="33"/>
      <c r="AD22" s="33"/>
      <c r="AE22" s="33"/>
      <c r="AF22" s="34"/>
      <c r="AG22" s="41"/>
      <c r="AH22" s="42"/>
      <c r="AI22" s="42"/>
      <c r="AJ22" s="42"/>
      <c r="AK22" s="42"/>
      <c r="AL22" s="42"/>
      <c r="AM22" s="42"/>
      <c r="AN22" s="42"/>
      <c r="AO22" s="42"/>
      <c r="AP22" s="42"/>
      <c r="AQ22" s="43" t="e">
        <f>IF(Resultat!$C$7=11,"X","")</f>
        <v>#VALUE!</v>
      </c>
      <c r="AR22" s="42"/>
      <c r="AS22" s="42"/>
      <c r="AT22" s="42"/>
      <c r="AU22" s="42"/>
      <c r="AV22" s="42"/>
      <c r="AW22" s="42"/>
      <c r="AX22" s="42"/>
      <c r="AY22" s="42"/>
      <c r="AZ22" s="42"/>
      <c r="BA22" s="42"/>
      <c r="BB22" s="42"/>
      <c r="BC22" s="42"/>
      <c r="BD22" s="42"/>
      <c r="BE22" s="42"/>
      <c r="BF22" s="42"/>
      <c r="BG22" s="42"/>
      <c r="BH22" s="42"/>
      <c r="BI22" s="42"/>
      <c r="BJ22" s="44"/>
    </row>
    <row r="23" spans="2:63" ht="7.5" customHeight="1" x14ac:dyDescent="0.25">
      <c r="C23" s="31"/>
      <c r="D23" s="33"/>
      <c r="E23" s="33"/>
      <c r="F23" s="33"/>
      <c r="G23" s="33"/>
      <c r="H23" s="33"/>
      <c r="I23" s="33"/>
      <c r="J23" s="33"/>
      <c r="K23" s="33"/>
      <c r="L23" s="33"/>
      <c r="M23" s="33"/>
      <c r="N23" s="33"/>
      <c r="O23" s="33"/>
      <c r="P23" s="33"/>
      <c r="Q23" s="33"/>
      <c r="R23" s="33"/>
      <c r="S23" s="33"/>
      <c r="T23" s="33"/>
      <c r="U23" s="33"/>
      <c r="V23" s="33"/>
      <c r="W23" s="33" t="str">
        <f>IF(Resultat!$C$10=10,"X","")</f>
        <v/>
      </c>
      <c r="X23" s="33"/>
      <c r="Y23" s="33"/>
      <c r="Z23" s="33"/>
      <c r="AA23" s="33"/>
      <c r="AB23" s="33"/>
      <c r="AC23" s="33"/>
      <c r="AD23" s="33"/>
      <c r="AE23" s="33"/>
      <c r="AF23" s="34"/>
      <c r="AG23" s="41"/>
      <c r="AH23" s="42"/>
      <c r="AI23" s="42"/>
      <c r="AJ23" s="42"/>
      <c r="AK23" s="42"/>
      <c r="AL23" s="42"/>
      <c r="AM23" s="42"/>
      <c r="AN23" s="42"/>
      <c r="AO23" s="42"/>
      <c r="AP23" s="43" t="e">
        <f>IF(Resultat!$C$7=10,"X","")</f>
        <v>#VALUE!</v>
      </c>
      <c r="AQ23" s="42"/>
      <c r="AR23" s="42"/>
      <c r="AS23" s="42"/>
      <c r="AT23" s="42"/>
      <c r="AU23" s="42"/>
      <c r="AV23" s="42"/>
      <c r="AW23" s="42"/>
      <c r="AX23" s="42"/>
      <c r="AY23" s="42"/>
      <c r="AZ23" s="42"/>
      <c r="BA23" s="42"/>
      <c r="BB23" s="42"/>
      <c r="BC23" s="42"/>
      <c r="BD23" s="42"/>
      <c r="BE23" s="42"/>
      <c r="BF23" s="42"/>
      <c r="BG23" s="42"/>
      <c r="BH23" s="42"/>
      <c r="BI23" s="42"/>
      <c r="BJ23" s="44"/>
    </row>
    <row r="24" spans="2:63" ht="7.5" customHeight="1" x14ac:dyDescent="0.25">
      <c r="C24" s="31"/>
      <c r="D24" s="33"/>
      <c r="E24" s="33"/>
      <c r="F24" s="33"/>
      <c r="G24" s="33"/>
      <c r="H24" s="33"/>
      <c r="I24" s="33"/>
      <c r="J24" s="33"/>
      <c r="K24" s="33"/>
      <c r="L24" s="33"/>
      <c r="M24" s="33"/>
      <c r="N24" s="33"/>
      <c r="O24" s="33"/>
      <c r="P24" s="33"/>
      <c r="Q24" s="33"/>
      <c r="R24" s="33"/>
      <c r="S24" s="33"/>
      <c r="T24" s="33"/>
      <c r="U24" s="33"/>
      <c r="V24" s="33"/>
      <c r="W24" s="33"/>
      <c r="X24" s="33" t="str">
        <f>IF(Resultat!$C$10=9,"X","")</f>
        <v/>
      </c>
      <c r="Y24" s="33"/>
      <c r="Z24" s="33"/>
      <c r="AA24" s="33"/>
      <c r="AB24" s="33"/>
      <c r="AC24" s="33"/>
      <c r="AD24" s="33"/>
      <c r="AE24" s="33"/>
      <c r="AF24" s="34"/>
      <c r="AG24" s="41"/>
      <c r="AH24" s="42"/>
      <c r="AI24" s="42"/>
      <c r="AJ24" s="42"/>
      <c r="AK24" s="42"/>
      <c r="AL24" s="42"/>
      <c r="AM24" s="42"/>
      <c r="AN24" s="42"/>
      <c r="AO24" s="43" t="e">
        <f>IF(Resultat!$C$7=9,"X","")</f>
        <v>#VALUE!</v>
      </c>
      <c r="AP24" s="42"/>
      <c r="AQ24" s="42"/>
      <c r="AR24" s="42"/>
      <c r="AS24" s="42"/>
      <c r="AT24" s="42"/>
      <c r="AU24" s="42"/>
      <c r="AV24" s="42"/>
      <c r="AW24" s="42"/>
      <c r="AX24" s="42"/>
      <c r="AY24" s="42"/>
      <c r="AZ24" s="42"/>
      <c r="BA24" s="42"/>
      <c r="BB24" s="42"/>
      <c r="BC24" s="42"/>
      <c r="BD24" s="42"/>
      <c r="BE24" s="42"/>
      <c r="BF24" s="42"/>
      <c r="BG24" s="42"/>
      <c r="BH24" s="42"/>
      <c r="BI24" s="42"/>
      <c r="BJ24" s="44"/>
    </row>
    <row r="25" spans="2:63" ht="7.5" customHeight="1" x14ac:dyDescent="0.25">
      <c r="C25" s="31"/>
      <c r="D25" s="33"/>
      <c r="E25" s="33"/>
      <c r="F25" s="33"/>
      <c r="G25" s="33"/>
      <c r="H25" s="33"/>
      <c r="I25" s="33"/>
      <c r="J25" s="33"/>
      <c r="K25" s="33"/>
      <c r="L25" s="33"/>
      <c r="M25" s="33"/>
      <c r="N25" s="33"/>
      <c r="O25" s="33"/>
      <c r="P25" s="33"/>
      <c r="Q25" s="33"/>
      <c r="R25" s="33"/>
      <c r="S25" s="33"/>
      <c r="T25" s="33"/>
      <c r="U25" s="33"/>
      <c r="V25" s="33"/>
      <c r="W25" s="33"/>
      <c r="X25" s="33"/>
      <c r="Y25" s="33" t="str">
        <f>IF(Resultat!$C$10=8,"X","")</f>
        <v/>
      </c>
      <c r="Z25" s="33"/>
      <c r="AA25" s="33"/>
      <c r="AB25" s="33"/>
      <c r="AC25" s="33"/>
      <c r="AD25" s="33"/>
      <c r="AE25" s="33"/>
      <c r="AF25" s="34"/>
      <c r="AG25" s="41"/>
      <c r="AH25" s="42"/>
      <c r="AI25" s="42"/>
      <c r="AJ25" s="42"/>
      <c r="AK25" s="42"/>
      <c r="AL25" s="42"/>
      <c r="AM25" s="42"/>
      <c r="AN25" s="43" t="e">
        <f>IF(Resultat!$C$7=8,"X","")</f>
        <v>#VALUE!</v>
      </c>
      <c r="AO25" s="42"/>
      <c r="AP25" s="42"/>
      <c r="AQ25" s="42"/>
      <c r="AR25" s="42"/>
      <c r="AS25" s="42"/>
      <c r="AT25" s="42"/>
      <c r="AU25" s="42"/>
      <c r="AV25" s="42"/>
      <c r="AW25" s="42"/>
      <c r="AX25" s="42"/>
      <c r="AY25" s="42"/>
      <c r="AZ25" s="42"/>
      <c r="BA25" s="42"/>
      <c r="BB25" s="42"/>
      <c r="BC25" s="42"/>
      <c r="BD25" s="42"/>
      <c r="BE25" s="42"/>
      <c r="BF25" s="42"/>
      <c r="BG25" s="42"/>
      <c r="BH25" s="42"/>
      <c r="BI25" s="42"/>
      <c r="BJ25" s="44"/>
    </row>
    <row r="26" spans="2:63" ht="7.5" customHeight="1" x14ac:dyDescent="0.25">
      <c r="C26" s="31"/>
      <c r="D26" s="33"/>
      <c r="E26" s="33"/>
      <c r="F26" s="33"/>
      <c r="G26" s="33"/>
      <c r="H26" s="33"/>
      <c r="I26" s="33"/>
      <c r="J26" s="33"/>
      <c r="K26" s="33"/>
      <c r="L26" s="33"/>
      <c r="M26" s="33"/>
      <c r="N26" s="33"/>
      <c r="O26" s="33"/>
      <c r="P26" s="33"/>
      <c r="Q26" s="33"/>
      <c r="R26" s="33"/>
      <c r="S26" s="33"/>
      <c r="T26" s="33"/>
      <c r="U26" s="33"/>
      <c r="V26" s="33"/>
      <c r="W26" s="33"/>
      <c r="X26" s="33"/>
      <c r="Y26" s="33"/>
      <c r="Z26" s="33" t="str">
        <f>IF(Resultat!$C$10=7,"X","")</f>
        <v/>
      </c>
      <c r="AA26" s="33"/>
      <c r="AB26" s="33"/>
      <c r="AC26" s="33"/>
      <c r="AD26" s="33"/>
      <c r="AE26" s="33"/>
      <c r="AF26" s="34"/>
      <c r="AG26" s="41"/>
      <c r="AH26" s="42"/>
      <c r="AI26" s="42"/>
      <c r="AJ26" s="42"/>
      <c r="AK26" s="42"/>
      <c r="AL26" s="42"/>
      <c r="AM26" s="43" t="e">
        <f>IF(Resultat!$C$7=7,"X","")</f>
        <v>#VALUE!</v>
      </c>
      <c r="AN26" s="42"/>
      <c r="AO26" s="42"/>
      <c r="AP26" s="42"/>
      <c r="AQ26" s="42"/>
      <c r="AR26" s="42"/>
      <c r="AS26" s="42"/>
      <c r="AT26" s="42"/>
      <c r="AU26" s="42"/>
      <c r="AV26" s="42"/>
      <c r="AW26" s="42"/>
      <c r="AX26" s="42"/>
      <c r="AY26" s="42"/>
      <c r="AZ26" s="42"/>
      <c r="BA26" s="42"/>
      <c r="BB26" s="42"/>
      <c r="BC26" s="42"/>
      <c r="BD26" s="42"/>
      <c r="BE26" s="42"/>
      <c r="BF26" s="42"/>
      <c r="BG26" s="42"/>
      <c r="BH26" s="42"/>
      <c r="BI26" s="42"/>
      <c r="BJ26" s="44"/>
    </row>
    <row r="27" spans="2:63" ht="7.5" customHeight="1" x14ac:dyDescent="0.25">
      <c r="C27" s="31"/>
      <c r="D27" s="33"/>
      <c r="E27" s="33"/>
      <c r="F27" s="33"/>
      <c r="G27" s="33"/>
      <c r="H27" s="33"/>
      <c r="I27" s="33"/>
      <c r="J27" s="33"/>
      <c r="K27" s="33"/>
      <c r="L27" s="33"/>
      <c r="M27" s="33"/>
      <c r="N27" s="33"/>
      <c r="O27" s="33"/>
      <c r="P27" s="33"/>
      <c r="Q27" s="33"/>
      <c r="R27" s="33"/>
      <c r="S27" s="33"/>
      <c r="T27" s="33"/>
      <c r="U27" s="33"/>
      <c r="V27" s="33"/>
      <c r="W27" s="33"/>
      <c r="X27" s="33"/>
      <c r="Y27" s="33"/>
      <c r="Z27" s="33"/>
      <c r="AA27" s="33" t="str">
        <f>IF(Resultat!$C$10=6,"X","")</f>
        <v/>
      </c>
      <c r="AB27" s="33"/>
      <c r="AC27" s="33"/>
      <c r="AD27" s="33"/>
      <c r="AE27" s="33"/>
      <c r="AF27" s="34"/>
      <c r="AG27" s="41"/>
      <c r="AH27" s="42"/>
      <c r="AI27" s="42"/>
      <c r="AJ27" s="42"/>
      <c r="AK27" s="42"/>
      <c r="AL27" s="43" t="e">
        <f>IF(Resultat!$C$7=6,"X","")</f>
        <v>#VALUE!</v>
      </c>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4"/>
    </row>
    <row r="28" spans="2:63" ht="7.5" customHeight="1" x14ac:dyDescent="0.25">
      <c r="C28" s="31"/>
      <c r="D28" s="33"/>
      <c r="E28" s="33"/>
      <c r="F28" s="33"/>
      <c r="G28" s="33"/>
      <c r="H28" s="33"/>
      <c r="I28" s="33"/>
      <c r="J28" s="33"/>
      <c r="K28" s="33"/>
      <c r="L28" s="33"/>
      <c r="M28" s="33"/>
      <c r="N28" s="33"/>
      <c r="O28" s="33"/>
      <c r="P28" s="33"/>
      <c r="Q28" s="33"/>
      <c r="R28" s="33"/>
      <c r="S28" s="33"/>
      <c r="T28" s="33"/>
      <c r="U28" s="33"/>
      <c r="V28" s="33"/>
      <c r="W28" s="33"/>
      <c r="X28" s="33"/>
      <c r="Y28" s="33"/>
      <c r="Z28" s="33"/>
      <c r="AA28" s="33"/>
      <c r="AB28" s="33" t="str">
        <f>IF(Resultat!$C$10=5,"X","")</f>
        <v/>
      </c>
      <c r="AC28" s="33"/>
      <c r="AD28" s="33"/>
      <c r="AE28" s="33"/>
      <c r="AF28" s="34"/>
      <c r="AG28" s="41"/>
      <c r="AH28" s="42"/>
      <c r="AI28" s="42"/>
      <c r="AJ28" s="42"/>
      <c r="AK28" s="43" t="e">
        <f>IF(Resultat!$C$7=5,"X","")</f>
        <v>#VALUE!</v>
      </c>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4"/>
    </row>
    <row r="29" spans="2:63" ht="7.5" customHeight="1" x14ac:dyDescent="0.25">
      <c r="C29" s="31"/>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t="str">
        <f>IF(Resultat!$C$10=4,"X","")</f>
        <v/>
      </c>
      <c r="AD29" s="33"/>
      <c r="AE29" s="33"/>
      <c r="AF29" s="34"/>
      <c r="AG29" s="41"/>
      <c r="AH29" s="42"/>
      <c r="AI29" s="42"/>
      <c r="AJ29" s="43" t="e">
        <f>IF(Resultat!$C$7=4,"X","")</f>
        <v>#VALUE!</v>
      </c>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4"/>
    </row>
    <row r="30" spans="2:63" ht="7.5" customHeight="1" x14ac:dyDescent="0.25">
      <c r="C30" s="31"/>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t="str">
        <f>IF(Resultat!$C$10=3,"X","")</f>
        <v/>
      </c>
      <c r="AE30" s="33"/>
      <c r="AF30" s="34"/>
      <c r="AG30" s="41"/>
      <c r="AH30" s="42"/>
      <c r="AI30" s="43" t="e">
        <f>IF(Resultat!$C$7=3,"X","")</f>
        <v>#VALUE!</v>
      </c>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4"/>
    </row>
    <row r="31" spans="2:63" ht="7.5" customHeight="1" x14ac:dyDescent="0.25">
      <c r="C31" s="31"/>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t="str">
        <f>IF(Resultat!$C$10=2,"X","")</f>
        <v/>
      </c>
      <c r="AF31" s="34"/>
      <c r="AG31" s="41"/>
      <c r="AH31" s="42" t="e">
        <f>IF(Resultat!$C$7=2,"X","")</f>
        <v>#VALUE!</v>
      </c>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4"/>
    </row>
    <row r="32" spans="2:63" ht="7.5" customHeight="1" x14ac:dyDescent="0.25">
      <c r="B32" s="85" t="s">
        <v>38</v>
      </c>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t="str">
        <f>IF(Resultat!$C$10=1,"X","")</f>
        <v/>
      </c>
      <c r="AG32" s="43" t="e">
        <f>IF(Resultat!$C$7=1,"X","")</f>
        <v>#VALUE!</v>
      </c>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6"/>
      <c r="BK32" s="83" t="s">
        <v>37</v>
      </c>
    </row>
    <row r="33" spans="2:63" ht="7.5" customHeight="1" x14ac:dyDescent="0.25">
      <c r="B33" s="86"/>
      <c r="C33" s="18"/>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20" t="e">
        <f>IF(Resultat!$C$9=1,"X","")</f>
        <v>#VALUE!</v>
      </c>
      <c r="AG33" s="8" t="e">
        <f>IF(Resultat!$C$8=1,"X","")</f>
        <v>#VALUE!</v>
      </c>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10"/>
      <c r="BK33" s="84"/>
    </row>
    <row r="34" spans="2:63" ht="7.5" customHeight="1" x14ac:dyDescent="0.25">
      <c r="C34" s="21"/>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0" t="e">
        <f>IF(Resultat!$C$9=2,"X","")</f>
        <v>#VALUE!</v>
      </c>
      <c r="AF34" s="23"/>
      <c r="AG34" s="11"/>
      <c r="AH34" s="12" t="e">
        <f>IF(Resultat!$C$8=2,"X","")</f>
        <v>#VALUE!</v>
      </c>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4"/>
    </row>
    <row r="35" spans="2:63" ht="7.5" customHeight="1" x14ac:dyDescent="0.25">
      <c r="C35" s="21"/>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0" t="e">
        <f>IF(Resultat!$C$9=3,"X","")</f>
        <v>#VALUE!</v>
      </c>
      <c r="AE35" s="22"/>
      <c r="AF35" s="23"/>
      <c r="AG35" s="11"/>
      <c r="AH35" s="13"/>
      <c r="AI35" s="12" t="e">
        <f>IF(Resultat!$C$8=3,"X","")</f>
        <v>#VALUE!</v>
      </c>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4"/>
    </row>
    <row r="36" spans="2:63" ht="7.5" customHeight="1" x14ac:dyDescent="0.25">
      <c r="C36" s="21"/>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0" t="e">
        <f>IF(Resultat!$C$9=4,"X","")</f>
        <v>#VALUE!</v>
      </c>
      <c r="AD36" s="22"/>
      <c r="AE36" s="22"/>
      <c r="AF36" s="23"/>
      <c r="AG36" s="11"/>
      <c r="AH36" s="13"/>
      <c r="AI36" s="13"/>
      <c r="AJ36" s="12" t="e">
        <f>IF(Resultat!$C$8=4,"X","")</f>
        <v>#VALUE!</v>
      </c>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4"/>
    </row>
    <row r="37" spans="2:63" ht="7.5" customHeight="1" x14ac:dyDescent="0.25">
      <c r="C37" s="21"/>
      <c r="D37" s="22"/>
      <c r="E37" s="22"/>
      <c r="F37" s="22"/>
      <c r="G37" s="22"/>
      <c r="H37" s="22"/>
      <c r="I37" s="22"/>
      <c r="J37" s="22"/>
      <c r="K37" s="22"/>
      <c r="L37" s="22"/>
      <c r="M37" s="22"/>
      <c r="N37" s="22"/>
      <c r="O37" s="22"/>
      <c r="P37" s="22"/>
      <c r="Q37" s="22"/>
      <c r="R37" s="22"/>
      <c r="S37" s="22"/>
      <c r="T37" s="22"/>
      <c r="U37" s="22"/>
      <c r="V37" s="22"/>
      <c r="W37" s="22"/>
      <c r="X37" s="22"/>
      <c r="Y37" s="22"/>
      <c r="Z37" s="22"/>
      <c r="AA37" s="22"/>
      <c r="AB37" s="20" t="e">
        <f>IF(Resultat!$C$9=5,"X","")</f>
        <v>#VALUE!</v>
      </c>
      <c r="AC37" s="22"/>
      <c r="AD37" s="22"/>
      <c r="AE37" s="22"/>
      <c r="AF37" s="23"/>
      <c r="AG37" s="11"/>
      <c r="AH37" s="13"/>
      <c r="AI37" s="13"/>
      <c r="AJ37" s="13"/>
      <c r="AK37" s="12" t="e">
        <f>IF(Resultat!$C$8=5,"X","")</f>
        <v>#VALUE!</v>
      </c>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4"/>
    </row>
    <row r="38" spans="2:63" ht="7.5" customHeight="1" x14ac:dyDescent="0.25">
      <c r="C38" s="21"/>
      <c r="D38" s="22"/>
      <c r="E38" s="22"/>
      <c r="F38" s="22"/>
      <c r="G38" s="22"/>
      <c r="H38" s="22"/>
      <c r="I38" s="22"/>
      <c r="J38" s="22"/>
      <c r="K38" s="22"/>
      <c r="L38" s="22"/>
      <c r="M38" s="22"/>
      <c r="N38" s="22"/>
      <c r="O38" s="22"/>
      <c r="P38" s="22"/>
      <c r="Q38" s="22"/>
      <c r="R38" s="22"/>
      <c r="S38" s="22"/>
      <c r="T38" s="22"/>
      <c r="U38" s="22"/>
      <c r="V38" s="22"/>
      <c r="W38" s="22"/>
      <c r="X38" s="22"/>
      <c r="Y38" s="22"/>
      <c r="Z38" s="22"/>
      <c r="AA38" s="20" t="e">
        <f>IF(Resultat!$C$9=6,"X","")</f>
        <v>#VALUE!</v>
      </c>
      <c r="AB38" s="22"/>
      <c r="AC38" s="22"/>
      <c r="AD38" s="22"/>
      <c r="AE38" s="22"/>
      <c r="AF38" s="23"/>
      <c r="AG38" s="11"/>
      <c r="AH38" s="13"/>
      <c r="AI38" s="13"/>
      <c r="AJ38" s="13"/>
      <c r="AK38" s="13"/>
      <c r="AL38" s="12" t="e">
        <f>IF(Resultat!$C$8=6,"X","")</f>
        <v>#VALUE!</v>
      </c>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4"/>
    </row>
    <row r="39" spans="2:63" ht="7.5" customHeight="1" x14ac:dyDescent="0.25">
      <c r="C39" s="21"/>
      <c r="D39" s="22"/>
      <c r="E39" s="22"/>
      <c r="F39" s="22"/>
      <c r="G39" s="22"/>
      <c r="H39" s="22"/>
      <c r="I39" s="22"/>
      <c r="J39" s="22"/>
      <c r="K39" s="22"/>
      <c r="L39" s="22"/>
      <c r="M39" s="22"/>
      <c r="N39" s="22"/>
      <c r="O39" s="22"/>
      <c r="P39" s="22"/>
      <c r="Q39" s="22"/>
      <c r="R39" s="22"/>
      <c r="S39" s="22"/>
      <c r="T39" s="22"/>
      <c r="U39" s="22"/>
      <c r="V39" s="22"/>
      <c r="W39" s="22"/>
      <c r="X39" s="22"/>
      <c r="Y39" s="22"/>
      <c r="Z39" s="20" t="e">
        <f>IF(Resultat!$C$9=7,"X","")</f>
        <v>#VALUE!</v>
      </c>
      <c r="AA39" s="22"/>
      <c r="AB39" s="22"/>
      <c r="AC39" s="22"/>
      <c r="AD39" s="22"/>
      <c r="AE39" s="22"/>
      <c r="AF39" s="23"/>
      <c r="AG39" s="11"/>
      <c r="AH39" s="13"/>
      <c r="AI39" s="13"/>
      <c r="AJ39" s="13"/>
      <c r="AK39" s="13"/>
      <c r="AL39" s="13"/>
      <c r="AM39" s="12" t="e">
        <f>IF(Resultat!$C$8=7,"X","")</f>
        <v>#VALUE!</v>
      </c>
      <c r="AN39" s="13"/>
      <c r="AO39" s="13"/>
      <c r="AP39" s="13"/>
      <c r="AQ39" s="13"/>
      <c r="AR39" s="13"/>
      <c r="AS39" s="13"/>
      <c r="AT39" s="13"/>
      <c r="AU39" s="13"/>
      <c r="AV39" s="13"/>
      <c r="AW39" s="13"/>
      <c r="AX39" s="13"/>
      <c r="AY39" s="13"/>
      <c r="AZ39" s="13"/>
      <c r="BA39" s="13"/>
      <c r="BB39" s="13"/>
      <c r="BC39" s="13"/>
      <c r="BD39" s="13"/>
      <c r="BE39" s="13"/>
      <c r="BF39" s="13"/>
      <c r="BG39" s="13"/>
      <c r="BH39" s="13"/>
      <c r="BI39" s="13"/>
      <c r="BJ39" s="14"/>
    </row>
    <row r="40" spans="2:63" ht="7.5" customHeight="1" x14ac:dyDescent="0.25">
      <c r="C40" s="21"/>
      <c r="D40" s="22"/>
      <c r="E40" s="22"/>
      <c r="F40" s="22"/>
      <c r="G40" s="22"/>
      <c r="H40" s="22"/>
      <c r="I40" s="22"/>
      <c r="J40" s="22"/>
      <c r="K40" s="22"/>
      <c r="L40" s="22"/>
      <c r="M40" s="22"/>
      <c r="N40" s="22"/>
      <c r="O40" s="22"/>
      <c r="P40" s="22"/>
      <c r="Q40" s="22"/>
      <c r="R40" s="22"/>
      <c r="S40" s="22"/>
      <c r="T40" s="22"/>
      <c r="U40" s="22"/>
      <c r="V40" s="22"/>
      <c r="W40" s="22"/>
      <c r="X40" s="22"/>
      <c r="Y40" s="20" t="e">
        <f>IF(Resultat!$C$9=8,"X","")</f>
        <v>#VALUE!</v>
      </c>
      <c r="Z40" s="22"/>
      <c r="AA40" s="22"/>
      <c r="AB40" s="22"/>
      <c r="AC40" s="22"/>
      <c r="AD40" s="22"/>
      <c r="AE40" s="22"/>
      <c r="AF40" s="23"/>
      <c r="AG40" s="11"/>
      <c r="AH40" s="13"/>
      <c r="AI40" s="13"/>
      <c r="AJ40" s="13"/>
      <c r="AK40" s="13"/>
      <c r="AL40" s="13"/>
      <c r="AM40" s="13"/>
      <c r="AN40" s="12" t="e">
        <f>IF(Resultat!$C$8=8,"X","")</f>
        <v>#VALUE!</v>
      </c>
      <c r="AO40" s="13"/>
      <c r="AP40" s="13"/>
      <c r="AQ40" s="13"/>
      <c r="AR40" s="13"/>
      <c r="AS40" s="13"/>
      <c r="AT40" s="13"/>
      <c r="AU40" s="13"/>
      <c r="AV40" s="13"/>
      <c r="AW40" s="13"/>
      <c r="AX40" s="13"/>
      <c r="AY40" s="13"/>
      <c r="AZ40" s="13"/>
      <c r="BA40" s="13"/>
      <c r="BB40" s="13"/>
      <c r="BC40" s="13"/>
      <c r="BD40" s="13"/>
      <c r="BE40" s="13"/>
      <c r="BF40" s="13"/>
      <c r="BG40" s="13"/>
      <c r="BH40" s="13"/>
      <c r="BI40" s="13"/>
      <c r="BJ40" s="14"/>
    </row>
    <row r="41" spans="2:63" ht="7.5" customHeight="1" x14ac:dyDescent="0.25">
      <c r="C41" s="21"/>
      <c r="D41" s="22"/>
      <c r="E41" s="22"/>
      <c r="F41" s="22"/>
      <c r="G41" s="22"/>
      <c r="H41" s="22"/>
      <c r="I41" s="22"/>
      <c r="J41" s="22"/>
      <c r="K41" s="22"/>
      <c r="L41" s="22"/>
      <c r="M41" s="22"/>
      <c r="N41" s="22"/>
      <c r="O41" s="22"/>
      <c r="P41" s="22"/>
      <c r="Q41" s="22"/>
      <c r="R41" s="22"/>
      <c r="S41" s="22"/>
      <c r="T41" s="22"/>
      <c r="U41" s="22"/>
      <c r="V41" s="22"/>
      <c r="W41" s="22"/>
      <c r="X41" s="20" t="e">
        <f>IF(Resultat!$C$9=9,"X","")</f>
        <v>#VALUE!</v>
      </c>
      <c r="Y41" s="22"/>
      <c r="Z41" s="22"/>
      <c r="AA41" s="22"/>
      <c r="AB41" s="22"/>
      <c r="AC41" s="22"/>
      <c r="AD41" s="22"/>
      <c r="AE41" s="22"/>
      <c r="AF41" s="23"/>
      <c r="AG41" s="11"/>
      <c r="AH41" s="13"/>
      <c r="AI41" s="13"/>
      <c r="AJ41" s="13"/>
      <c r="AK41" s="13"/>
      <c r="AL41" s="13"/>
      <c r="AM41" s="13"/>
      <c r="AN41" s="13"/>
      <c r="AO41" s="12" t="e">
        <f>IF(Resultat!$C$8=9,"X","")</f>
        <v>#VALUE!</v>
      </c>
      <c r="AP41" s="13"/>
      <c r="AQ41" s="13"/>
      <c r="AR41" s="13"/>
      <c r="AS41" s="13"/>
      <c r="AT41" s="13"/>
      <c r="AU41" s="13"/>
      <c r="AV41" s="13"/>
      <c r="AW41" s="13"/>
      <c r="AX41" s="13"/>
      <c r="AY41" s="13"/>
      <c r="AZ41" s="13"/>
      <c r="BA41" s="13"/>
      <c r="BB41" s="13"/>
      <c r="BC41" s="13"/>
      <c r="BD41" s="13"/>
      <c r="BE41" s="13"/>
      <c r="BF41" s="13"/>
      <c r="BG41" s="13"/>
      <c r="BH41" s="13"/>
      <c r="BI41" s="13"/>
      <c r="BJ41" s="14"/>
    </row>
    <row r="42" spans="2:63" ht="7.5" customHeight="1" x14ac:dyDescent="0.25">
      <c r="C42" s="21"/>
      <c r="D42" s="22"/>
      <c r="E42" s="22"/>
      <c r="F42" s="22"/>
      <c r="G42" s="22"/>
      <c r="H42" s="22"/>
      <c r="I42" s="22"/>
      <c r="J42" s="22"/>
      <c r="K42" s="22"/>
      <c r="L42" s="22"/>
      <c r="M42" s="22"/>
      <c r="N42" s="22"/>
      <c r="O42" s="22"/>
      <c r="P42" s="22"/>
      <c r="Q42" s="22"/>
      <c r="R42" s="22"/>
      <c r="S42" s="22"/>
      <c r="T42" s="22"/>
      <c r="U42" s="22"/>
      <c r="V42" s="22"/>
      <c r="W42" s="20" t="e">
        <f>IF(Resultat!$C$9=10,"X","")</f>
        <v>#VALUE!</v>
      </c>
      <c r="X42" s="22"/>
      <c r="Y42" s="22"/>
      <c r="Z42" s="22"/>
      <c r="AA42" s="22"/>
      <c r="AB42" s="22"/>
      <c r="AC42" s="22"/>
      <c r="AD42" s="22"/>
      <c r="AE42" s="22"/>
      <c r="AF42" s="23"/>
      <c r="AG42" s="11"/>
      <c r="AH42" s="13"/>
      <c r="AI42" s="13"/>
      <c r="AJ42" s="13"/>
      <c r="AK42" s="13"/>
      <c r="AL42" s="13"/>
      <c r="AM42" s="13"/>
      <c r="AN42" s="13"/>
      <c r="AO42" s="13"/>
      <c r="AP42" s="12" t="e">
        <f>IF(Resultat!$C$8=10,"X","")</f>
        <v>#VALUE!</v>
      </c>
      <c r="AQ42" s="13"/>
      <c r="AR42" s="13"/>
      <c r="AS42" s="13"/>
      <c r="AT42" s="13"/>
      <c r="AU42" s="13"/>
      <c r="AV42" s="13"/>
      <c r="AW42" s="13"/>
      <c r="AX42" s="13"/>
      <c r="AY42" s="13"/>
      <c r="AZ42" s="13"/>
      <c r="BA42" s="13"/>
      <c r="BB42" s="13"/>
      <c r="BC42" s="13"/>
      <c r="BD42" s="13"/>
      <c r="BE42" s="13"/>
      <c r="BF42" s="13"/>
      <c r="BG42" s="13"/>
      <c r="BH42" s="13"/>
      <c r="BI42" s="13"/>
      <c r="BJ42" s="14"/>
    </row>
    <row r="43" spans="2:63" ht="7.5" customHeight="1" x14ac:dyDescent="0.25">
      <c r="C43" s="21"/>
      <c r="D43" s="22"/>
      <c r="E43" s="22"/>
      <c r="F43" s="22"/>
      <c r="G43" s="22"/>
      <c r="H43" s="22"/>
      <c r="I43" s="22"/>
      <c r="J43" s="22"/>
      <c r="K43" s="22"/>
      <c r="L43" s="22"/>
      <c r="M43" s="22"/>
      <c r="N43" s="22"/>
      <c r="O43" s="22"/>
      <c r="P43" s="22"/>
      <c r="Q43" s="22"/>
      <c r="R43" s="22"/>
      <c r="S43" s="22"/>
      <c r="T43" s="22"/>
      <c r="U43" s="22"/>
      <c r="V43" s="20" t="e">
        <f>IF(Resultat!$C$9=11,"X","")</f>
        <v>#VALUE!</v>
      </c>
      <c r="W43" s="22"/>
      <c r="X43" s="22"/>
      <c r="Y43" s="22"/>
      <c r="Z43" s="22"/>
      <c r="AA43" s="22"/>
      <c r="AB43" s="22"/>
      <c r="AC43" s="22"/>
      <c r="AD43" s="22"/>
      <c r="AE43" s="22"/>
      <c r="AF43" s="23"/>
      <c r="AG43" s="11"/>
      <c r="AH43" s="13"/>
      <c r="AI43" s="13"/>
      <c r="AJ43" s="13"/>
      <c r="AK43" s="13"/>
      <c r="AL43" s="13"/>
      <c r="AM43" s="13"/>
      <c r="AN43" s="13"/>
      <c r="AO43" s="13"/>
      <c r="AP43" s="13"/>
      <c r="AQ43" s="12" t="e">
        <f>IF(Resultat!$C$8=11,"X","")</f>
        <v>#VALUE!</v>
      </c>
      <c r="AR43" s="13"/>
      <c r="AS43" s="13"/>
      <c r="AT43" s="13"/>
      <c r="AU43" s="13"/>
      <c r="AV43" s="13"/>
      <c r="AW43" s="13"/>
      <c r="AX43" s="13"/>
      <c r="AY43" s="13"/>
      <c r="AZ43" s="13"/>
      <c r="BA43" s="13"/>
      <c r="BB43" s="13"/>
      <c r="BC43" s="13"/>
      <c r="BD43" s="13"/>
      <c r="BE43" s="13"/>
      <c r="BF43" s="13"/>
      <c r="BG43" s="13"/>
      <c r="BH43" s="13"/>
      <c r="BI43" s="13"/>
      <c r="BJ43" s="14"/>
    </row>
    <row r="44" spans="2:63" ht="7.5" customHeight="1" x14ac:dyDescent="0.25">
      <c r="C44" s="21"/>
      <c r="D44" s="22"/>
      <c r="E44" s="22"/>
      <c r="F44" s="22"/>
      <c r="G44" s="22"/>
      <c r="H44" s="22"/>
      <c r="I44" s="22"/>
      <c r="J44" s="22"/>
      <c r="K44" s="22"/>
      <c r="L44" s="22"/>
      <c r="M44" s="22"/>
      <c r="N44" s="22"/>
      <c r="O44" s="22"/>
      <c r="P44" s="22"/>
      <c r="Q44" s="22"/>
      <c r="R44" s="22"/>
      <c r="S44" s="22"/>
      <c r="T44" s="22"/>
      <c r="U44" s="20" t="e">
        <f>IF(Resultat!$C$9=12,"X","")</f>
        <v>#VALUE!</v>
      </c>
      <c r="V44" s="22"/>
      <c r="W44" s="22"/>
      <c r="X44" s="22"/>
      <c r="Y44" s="22"/>
      <c r="Z44" s="22"/>
      <c r="AA44" s="22"/>
      <c r="AB44" s="22"/>
      <c r="AC44" s="22"/>
      <c r="AD44" s="22"/>
      <c r="AE44" s="22"/>
      <c r="AF44" s="23"/>
      <c r="AG44" s="11"/>
      <c r="AH44" s="13"/>
      <c r="AI44" s="13"/>
      <c r="AJ44" s="13"/>
      <c r="AK44" s="13"/>
      <c r="AL44" s="13"/>
      <c r="AM44" s="13"/>
      <c r="AN44" s="13"/>
      <c r="AO44" s="13"/>
      <c r="AP44" s="13"/>
      <c r="AQ44" s="13"/>
      <c r="AR44" s="12" t="e">
        <f>IF(Resultat!$C$8=12,"X","")</f>
        <v>#VALUE!</v>
      </c>
      <c r="AS44" s="13"/>
      <c r="AT44" s="13"/>
      <c r="AU44" s="13"/>
      <c r="AV44" s="13"/>
      <c r="AW44" s="13"/>
      <c r="AX44" s="13"/>
      <c r="AY44" s="13"/>
      <c r="AZ44" s="13"/>
      <c r="BA44" s="13"/>
      <c r="BB44" s="13"/>
      <c r="BC44" s="13"/>
      <c r="BD44" s="13"/>
      <c r="BE44" s="13"/>
      <c r="BF44" s="13"/>
      <c r="BG44" s="13"/>
      <c r="BH44" s="13"/>
      <c r="BI44" s="13"/>
      <c r="BJ44" s="14"/>
    </row>
    <row r="45" spans="2:63" ht="7.5" customHeight="1" x14ac:dyDescent="0.25">
      <c r="C45" s="21"/>
      <c r="D45" s="22"/>
      <c r="E45" s="22"/>
      <c r="F45" s="22"/>
      <c r="G45" s="22"/>
      <c r="H45" s="22"/>
      <c r="I45" s="22"/>
      <c r="J45" s="22"/>
      <c r="K45" s="22"/>
      <c r="L45" s="22"/>
      <c r="M45" s="22"/>
      <c r="N45" s="22"/>
      <c r="O45" s="22"/>
      <c r="P45" s="22"/>
      <c r="Q45" s="22"/>
      <c r="R45" s="22"/>
      <c r="S45" s="22"/>
      <c r="T45" s="20" t="e">
        <f>IF(Resultat!$C$9=13,"X","")</f>
        <v>#VALUE!</v>
      </c>
      <c r="U45" s="22"/>
      <c r="V45" s="22"/>
      <c r="W45" s="22"/>
      <c r="X45" s="22"/>
      <c r="Y45" s="22"/>
      <c r="Z45" s="22"/>
      <c r="AA45" s="22"/>
      <c r="AB45" s="22"/>
      <c r="AC45" s="22"/>
      <c r="AD45" s="22"/>
      <c r="AE45" s="22"/>
      <c r="AF45" s="23"/>
      <c r="AG45" s="11"/>
      <c r="AH45" s="13"/>
      <c r="AI45" s="13"/>
      <c r="AJ45" s="13"/>
      <c r="AK45" s="13"/>
      <c r="AL45" s="13"/>
      <c r="AM45" s="13"/>
      <c r="AN45" s="13"/>
      <c r="AO45" s="13"/>
      <c r="AP45" s="13"/>
      <c r="AQ45" s="13"/>
      <c r="AR45" s="13"/>
      <c r="AS45" s="12" t="e">
        <f>IF(Resultat!$C$8=13,"X","")</f>
        <v>#VALUE!</v>
      </c>
      <c r="AT45" s="13"/>
      <c r="AU45" s="13"/>
      <c r="AV45" s="13"/>
      <c r="AW45" s="13"/>
      <c r="AX45" s="13"/>
      <c r="AY45" s="13"/>
      <c r="AZ45" s="13"/>
      <c r="BA45" s="13"/>
      <c r="BB45" s="13"/>
      <c r="BC45" s="13"/>
      <c r="BD45" s="13"/>
      <c r="BE45" s="13"/>
      <c r="BF45" s="13"/>
      <c r="BG45" s="13"/>
      <c r="BH45" s="13"/>
      <c r="BI45" s="13"/>
      <c r="BJ45" s="14"/>
    </row>
    <row r="46" spans="2:63" ht="7.5" customHeight="1" x14ac:dyDescent="0.25">
      <c r="C46" s="21"/>
      <c r="D46" s="22"/>
      <c r="E46" s="22"/>
      <c r="F46" s="22"/>
      <c r="G46" s="22"/>
      <c r="H46" s="22"/>
      <c r="I46" s="22"/>
      <c r="J46" s="22"/>
      <c r="K46" s="22"/>
      <c r="L46" s="22"/>
      <c r="M46" s="22"/>
      <c r="N46" s="22"/>
      <c r="O46" s="22"/>
      <c r="P46" s="22"/>
      <c r="Q46" s="22"/>
      <c r="R46" s="22"/>
      <c r="S46" s="20" t="e">
        <f>IF(Resultat!$C$9=14,"X","")</f>
        <v>#VALUE!</v>
      </c>
      <c r="T46" s="22"/>
      <c r="U46" s="22"/>
      <c r="V46" s="22"/>
      <c r="W46" s="22"/>
      <c r="X46" s="22"/>
      <c r="Y46" s="22"/>
      <c r="Z46" s="22"/>
      <c r="AA46" s="22"/>
      <c r="AB46" s="22"/>
      <c r="AC46" s="22"/>
      <c r="AD46" s="22"/>
      <c r="AE46" s="22"/>
      <c r="AF46" s="23"/>
      <c r="AG46" s="11"/>
      <c r="AH46" s="13"/>
      <c r="AI46" s="13"/>
      <c r="AJ46" s="13"/>
      <c r="AK46" s="13"/>
      <c r="AL46" s="13"/>
      <c r="AM46" s="13"/>
      <c r="AN46" s="13"/>
      <c r="AO46" s="13"/>
      <c r="AP46" s="13"/>
      <c r="AQ46" s="13"/>
      <c r="AR46" s="13"/>
      <c r="AS46" s="13"/>
      <c r="AT46" s="12" t="e">
        <f>IF(Resultat!$C$8=14,"X","")</f>
        <v>#VALUE!</v>
      </c>
      <c r="AU46" s="13"/>
      <c r="AV46" s="13"/>
      <c r="AW46" s="13"/>
      <c r="AX46" s="13"/>
      <c r="AY46" s="13"/>
      <c r="AZ46" s="13"/>
      <c r="BA46" s="13"/>
      <c r="BB46" s="13"/>
      <c r="BC46" s="13"/>
      <c r="BD46" s="13"/>
      <c r="BE46" s="13"/>
      <c r="BF46" s="13"/>
      <c r="BG46" s="13"/>
      <c r="BH46" s="13"/>
      <c r="BI46" s="13"/>
      <c r="BJ46" s="14"/>
    </row>
    <row r="47" spans="2:63" ht="7.5" customHeight="1" x14ac:dyDescent="0.25">
      <c r="C47" s="21"/>
      <c r="D47" s="22"/>
      <c r="E47" s="22"/>
      <c r="F47" s="22"/>
      <c r="G47" s="22"/>
      <c r="H47" s="22"/>
      <c r="I47" s="22"/>
      <c r="J47" s="22"/>
      <c r="K47" s="22"/>
      <c r="L47" s="22"/>
      <c r="M47" s="22"/>
      <c r="N47" s="22"/>
      <c r="O47" s="22"/>
      <c r="P47" s="22"/>
      <c r="Q47" s="22"/>
      <c r="R47" s="20" t="e">
        <f>IF(Resultat!$C$9=15,"X","")</f>
        <v>#VALUE!</v>
      </c>
      <c r="S47" s="22"/>
      <c r="T47" s="22"/>
      <c r="U47" s="22"/>
      <c r="V47" s="22"/>
      <c r="W47" s="22"/>
      <c r="X47" s="22"/>
      <c r="Y47" s="22"/>
      <c r="Z47" s="22"/>
      <c r="AA47" s="22"/>
      <c r="AB47" s="22"/>
      <c r="AC47" s="22"/>
      <c r="AD47" s="22"/>
      <c r="AE47" s="22"/>
      <c r="AF47" s="23"/>
      <c r="AG47" s="11"/>
      <c r="AH47" s="13"/>
      <c r="AI47" s="13"/>
      <c r="AJ47" s="13"/>
      <c r="AK47" s="13"/>
      <c r="AL47" s="13"/>
      <c r="AM47" s="13"/>
      <c r="AN47" s="13"/>
      <c r="AO47" s="13"/>
      <c r="AP47" s="13"/>
      <c r="AQ47" s="13"/>
      <c r="AR47" s="13"/>
      <c r="AS47" s="13"/>
      <c r="AT47" s="13"/>
      <c r="AU47" s="12" t="e">
        <f>IF(Resultat!$C$8=15,"X","")</f>
        <v>#VALUE!</v>
      </c>
      <c r="AV47" s="13"/>
      <c r="AW47" s="13"/>
      <c r="AX47" s="13"/>
      <c r="AY47" s="13"/>
      <c r="AZ47" s="13"/>
      <c r="BA47" s="13"/>
      <c r="BB47" s="13"/>
      <c r="BC47" s="13"/>
      <c r="BD47" s="13"/>
      <c r="BE47" s="13"/>
      <c r="BF47" s="13"/>
      <c r="BG47" s="13"/>
      <c r="BH47" s="13"/>
      <c r="BI47" s="13"/>
      <c r="BJ47" s="14"/>
    </row>
    <row r="48" spans="2:63" ht="7.5" customHeight="1" x14ac:dyDescent="0.25">
      <c r="C48" s="21"/>
      <c r="D48" s="22"/>
      <c r="E48" s="22"/>
      <c r="F48" s="22"/>
      <c r="G48" s="22"/>
      <c r="H48" s="22"/>
      <c r="I48" s="22"/>
      <c r="J48" s="22"/>
      <c r="K48" s="22"/>
      <c r="L48" s="22"/>
      <c r="M48" s="22"/>
      <c r="N48" s="22"/>
      <c r="O48" s="22"/>
      <c r="P48" s="22"/>
      <c r="Q48" s="20" t="e">
        <f>IF(Resultat!$C$9=16,"X","")</f>
        <v>#VALUE!</v>
      </c>
      <c r="R48" s="22"/>
      <c r="S48" s="22"/>
      <c r="T48" s="22"/>
      <c r="U48" s="22"/>
      <c r="V48" s="22"/>
      <c r="W48" s="22"/>
      <c r="X48" s="22"/>
      <c r="Y48" s="22"/>
      <c r="Z48" s="22"/>
      <c r="AA48" s="22"/>
      <c r="AB48" s="22"/>
      <c r="AC48" s="22"/>
      <c r="AD48" s="22"/>
      <c r="AE48" s="22"/>
      <c r="AF48" s="23"/>
      <c r="AG48" s="11"/>
      <c r="AH48" s="13"/>
      <c r="AI48" s="13"/>
      <c r="AJ48" s="13"/>
      <c r="AK48" s="13"/>
      <c r="AL48" s="13"/>
      <c r="AM48" s="13"/>
      <c r="AN48" s="13"/>
      <c r="AO48" s="13"/>
      <c r="AP48" s="13"/>
      <c r="AQ48" s="13"/>
      <c r="AR48" s="13"/>
      <c r="AS48" s="13"/>
      <c r="AT48" s="13"/>
      <c r="AU48" s="13"/>
      <c r="AV48" s="12" t="e">
        <f>IF(Resultat!$C$8=16,"X","")</f>
        <v>#VALUE!</v>
      </c>
      <c r="AW48" s="13"/>
      <c r="AX48" s="13"/>
      <c r="AY48" s="13"/>
      <c r="AZ48" s="13"/>
      <c r="BA48" s="13"/>
      <c r="BB48" s="13"/>
      <c r="BC48" s="13"/>
      <c r="BD48" s="13"/>
      <c r="BE48" s="13"/>
      <c r="BF48" s="13"/>
      <c r="BG48" s="13"/>
      <c r="BH48" s="13"/>
      <c r="BI48" s="13"/>
      <c r="BJ48" s="14"/>
    </row>
    <row r="49" spans="2:74" ht="7.5" customHeight="1" x14ac:dyDescent="0.25">
      <c r="C49" s="21"/>
      <c r="D49" s="22"/>
      <c r="E49" s="22"/>
      <c r="F49" s="22"/>
      <c r="G49" s="22"/>
      <c r="H49" s="22"/>
      <c r="I49" s="22"/>
      <c r="J49" s="22"/>
      <c r="K49" s="22"/>
      <c r="L49" s="22"/>
      <c r="M49" s="22"/>
      <c r="N49" s="22"/>
      <c r="O49" s="22"/>
      <c r="P49" s="20" t="e">
        <f>IF(Resultat!$C$9=17,"X","")</f>
        <v>#VALUE!</v>
      </c>
      <c r="Q49" s="22"/>
      <c r="R49" s="22"/>
      <c r="S49" s="22"/>
      <c r="T49" s="22"/>
      <c r="U49" s="22"/>
      <c r="V49" s="22"/>
      <c r="W49" s="22"/>
      <c r="X49" s="22"/>
      <c r="Y49" s="22"/>
      <c r="Z49" s="22"/>
      <c r="AA49" s="22"/>
      <c r="AB49" s="22"/>
      <c r="AC49" s="22"/>
      <c r="AD49" s="22"/>
      <c r="AE49" s="22"/>
      <c r="AF49" s="23"/>
      <c r="AG49" s="11"/>
      <c r="AH49" s="13"/>
      <c r="AI49" s="13"/>
      <c r="AJ49" s="13"/>
      <c r="AK49" s="13"/>
      <c r="AL49" s="13"/>
      <c r="AM49" s="13"/>
      <c r="AN49" s="13"/>
      <c r="AO49" s="13"/>
      <c r="AP49" s="13"/>
      <c r="AQ49" s="13"/>
      <c r="AR49" s="13"/>
      <c r="AS49" s="13"/>
      <c r="AT49" s="13"/>
      <c r="AU49" s="13"/>
      <c r="AV49" s="13"/>
      <c r="AW49" s="12" t="e">
        <f>IF(Resultat!$C$8=17,"X","")</f>
        <v>#VALUE!</v>
      </c>
      <c r="AX49" s="13"/>
      <c r="AY49" s="13"/>
      <c r="AZ49" s="13"/>
      <c r="BA49" s="13"/>
      <c r="BB49" s="13"/>
      <c r="BC49" s="13"/>
      <c r="BD49" s="13"/>
      <c r="BE49" s="13"/>
      <c r="BF49" s="13"/>
      <c r="BG49" s="13"/>
      <c r="BH49" s="13"/>
      <c r="BI49" s="13"/>
      <c r="BJ49" s="14"/>
    </row>
    <row r="50" spans="2:74" ht="7.5" customHeight="1" x14ac:dyDescent="0.25">
      <c r="C50" s="21"/>
      <c r="D50" s="22"/>
      <c r="E50" s="22"/>
      <c r="F50" s="22"/>
      <c r="G50" s="22"/>
      <c r="H50" s="22"/>
      <c r="I50" s="22"/>
      <c r="J50" s="22"/>
      <c r="K50" s="22"/>
      <c r="L50" s="22"/>
      <c r="M50" s="22"/>
      <c r="N50" s="22"/>
      <c r="O50" s="20" t="e">
        <f>IF(Resultat!$C$9=18,"X","")</f>
        <v>#VALUE!</v>
      </c>
      <c r="P50" s="22"/>
      <c r="Q50" s="22"/>
      <c r="R50" s="22"/>
      <c r="S50" s="22"/>
      <c r="T50" s="22"/>
      <c r="U50" s="22"/>
      <c r="V50" s="22"/>
      <c r="W50" s="22"/>
      <c r="X50" s="22"/>
      <c r="Y50" s="22"/>
      <c r="Z50" s="22"/>
      <c r="AA50" s="22"/>
      <c r="AB50" s="22"/>
      <c r="AC50" s="22"/>
      <c r="AD50" s="22"/>
      <c r="AE50" s="22"/>
      <c r="AF50" s="23"/>
      <c r="AG50" s="11"/>
      <c r="AH50" s="13"/>
      <c r="AI50" s="13"/>
      <c r="AJ50" s="13"/>
      <c r="AK50" s="13"/>
      <c r="AL50" s="13"/>
      <c r="AM50" s="13"/>
      <c r="AN50" s="13"/>
      <c r="AO50" s="13"/>
      <c r="AP50" s="13"/>
      <c r="AQ50" s="13"/>
      <c r="AR50" s="13"/>
      <c r="AS50" s="13"/>
      <c r="AT50" s="13"/>
      <c r="AU50" s="13"/>
      <c r="AV50" s="13"/>
      <c r="AW50" s="13"/>
      <c r="AX50" s="12" t="e">
        <f>IF(Resultat!$C$8=18,"X","")</f>
        <v>#VALUE!</v>
      </c>
      <c r="AY50" s="13"/>
      <c r="AZ50" s="13"/>
      <c r="BA50" s="13"/>
      <c r="BB50" s="13"/>
      <c r="BC50" s="13"/>
      <c r="BD50" s="13"/>
      <c r="BE50" s="13"/>
      <c r="BF50" s="13"/>
      <c r="BG50" s="13"/>
      <c r="BH50" s="13"/>
      <c r="BI50" s="13"/>
      <c r="BJ50" s="14"/>
    </row>
    <row r="51" spans="2:74" ht="7.5" customHeight="1" x14ac:dyDescent="0.25">
      <c r="C51" s="21"/>
      <c r="D51" s="22"/>
      <c r="E51" s="22"/>
      <c r="F51" s="22"/>
      <c r="G51" s="22"/>
      <c r="H51" s="22"/>
      <c r="I51" s="22"/>
      <c r="J51" s="22"/>
      <c r="K51" s="22"/>
      <c r="L51" s="22"/>
      <c r="M51" s="22"/>
      <c r="N51" s="20" t="e">
        <f>IF(Resultat!$C$9=19,"X","")</f>
        <v>#VALUE!</v>
      </c>
      <c r="O51" s="22"/>
      <c r="P51" s="22"/>
      <c r="Q51" s="22"/>
      <c r="R51" s="22"/>
      <c r="S51" s="22"/>
      <c r="T51" s="22"/>
      <c r="U51" s="22"/>
      <c r="V51" s="22"/>
      <c r="W51" s="22"/>
      <c r="X51" s="22"/>
      <c r="Y51" s="22"/>
      <c r="Z51" s="22"/>
      <c r="AA51" s="22"/>
      <c r="AB51" s="22"/>
      <c r="AC51" s="22"/>
      <c r="AD51" s="22"/>
      <c r="AE51" s="22"/>
      <c r="AF51" s="23"/>
      <c r="AG51" s="11"/>
      <c r="AH51" s="13"/>
      <c r="AI51" s="13"/>
      <c r="AJ51" s="13"/>
      <c r="AK51" s="13"/>
      <c r="AL51" s="13"/>
      <c r="AM51" s="13"/>
      <c r="AN51" s="13"/>
      <c r="AO51" s="13"/>
      <c r="AP51" s="13"/>
      <c r="AQ51" s="13"/>
      <c r="AR51" s="13"/>
      <c r="AS51" s="13"/>
      <c r="AT51" s="13"/>
      <c r="AU51" s="13"/>
      <c r="AV51" s="13"/>
      <c r="AW51" s="13"/>
      <c r="AX51" s="13"/>
      <c r="AY51" s="12" t="e">
        <f>IF(Resultat!$C$8=19,"X","")</f>
        <v>#VALUE!</v>
      </c>
      <c r="AZ51" s="13"/>
      <c r="BA51" s="13"/>
      <c r="BB51" s="13"/>
      <c r="BC51" s="13"/>
      <c r="BD51" s="13"/>
      <c r="BE51" s="13"/>
      <c r="BF51" s="13"/>
      <c r="BG51" s="13"/>
      <c r="BH51" s="13"/>
      <c r="BI51" s="13"/>
      <c r="BJ51" s="14"/>
    </row>
    <row r="52" spans="2:74" ht="7.5" customHeight="1" x14ac:dyDescent="0.25">
      <c r="C52" s="21"/>
      <c r="D52" s="22"/>
      <c r="E52" s="22"/>
      <c r="F52" s="22"/>
      <c r="G52" s="22"/>
      <c r="H52" s="22"/>
      <c r="I52" s="22"/>
      <c r="J52" s="22"/>
      <c r="K52" s="22"/>
      <c r="L52" s="22"/>
      <c r="M52" s="20" t="e">
        <f>IF(Resultat!$C$9=20,"X","")</f>
        <v>#VALUE!</v>
      </c>
      <c r="N52" s="22"/>
      <c r="O52" s="22"/>
      <c r="P52" s="22"/>
      <c r="Q52" s="22"/>
      <c r="R52" s="22"/>
      <c r="S52" s="22"/>
      <c r="T52" s="22"/>
      <c r="U52" s="22"/>
      <c r="V52" s="22"/>
      <c r="W52" s="22"/>
      <c r="X52" s="22"/>
      <c r="Y52" s="22"/>
      <c r="Z52" s="22"/>
      <c r="AA52" s="22"/>
      <c r="AB52" s="22"/>
      <c r="AC52" s="22"/>
      <c r="AD52" s="22"/>
      <c r="AE52" s="22"/>
      <c r="AF52" s="23"/>
      <c r="AG52" s="11"/>
      <c r="AH52" s="13"/>
      <c r="AI52" s="13"/>
      <c r="AJ52" s="13"/>
      <c r="AK52" s="13"/>
      <c r="AL52" s="13"/>
      <c r="AM52" s="13"/>
      <c r="AN52" s="13"/>
      <c r="AO52" s="13"/>
      <c r="AP52" s="13"/>
      <c r="AQ52" s="13"/>
      <c r="AR52" s="13"/>
      <c r="AS52" s="13"/>
      <c r="AT52" s="13"/>
      <c r="AU52" s="13"/>
      <c r="AV52" s="13"/>
      <c r="AW52" s="13"/>
      <c r="AX52" s="13"/>
      <c r="AY52" s="13"/>
      <c r="AZ52" s="12" t="e">
        <f>IF(Resultat!$C$8=20,"X","")</f>
        <v>#VALUE!</v>
      </c>
      <c r="BA52" s="13"/>
      <c r="BB52" s="13"/>
      <c r="BC52" s="13"/>
      <c r="BD52" s="13"/>
      <c r="BE52" s="13"/>
      <c r="BF52" s="13"/>
      <c r="BG52" s="13"/>
      <c r="BH52" s="13"/>
      <c r="BI52" s="13"/>
      <c r="BJ52" s="14"/>
    </row>
    <row r="53" spans="2:74" ht="7.5" customHeight="1" x14ac:dyDescent="0.25">
      <c r="C53" s="21"/>
      <c r="D53" s="22"/>
      <c r="E53" s="22"/>
      <c r="F53" s="22"/>
      <c r="G53" s="22"/>
      <c r="H53" s="22"/>
      <c r="I53" s="22"/>
      <c r="J53" s="22"/>
      <c r="K53" s="22"/>
      <c r="L53" s="20" t="e">
        <f>IF(Resultat!$C$9=21,"X","")</f>
        <v>#VALUE!</v>
      </c>
      <c r="M53" s="22"/>
      <c r="N53" s="22"/>
      <c r="O53" s="22"/>
      <c r="P53" s="22"/>
      <c r="Q53" s="22"/>
      <c r="R53" s="22"/>
      <c r="S53" s="22"/>
      <c r="T53" s="22"/>
      <c r="U53" s="22"/>
      <c r="V53" s="22"/>
      <c r="W53" s="22"/>
      <c r="X53" s="22"/>
      <c r="Y53" s="22"/>
      <c r="Z53" s="22"/>
      <c r="AA53" s="22"/>
      <c r="AB53" s="22"/>
      <c r="AC53" s="22"/>
      <c r="AD53" s="22"/>
      <c r="AE53" s="22"/>
      <c r="AF53" s="23"/>
      <c r="AG53" s="11"/>
      <c r="AH53" s="13"/>
      <c r="AI53" s="13"/>
      <c r="AJ53" s="13"/>
      <c r="AK53" s="13"/>
      <c r="AL53" s="13"/>
      <c r="AM53" s="13"/>
      <c r="AN53" s="13"/>
      <c r="AO53" s="13"/>
      <c r="AP53" s="13"/>
      <c r="AQ53" s="13"/>
      <c r="AR53" s="13"/>
      <c r="AS53" s="13"/>
      <c r="AT53" s="13"/>
      <c r="AU53" s="13"/>
      <c r="AV53" s="13"/>
      <c r="AW53" s="13"/>
      <c r="AX53" s="13"/>
      <c r="AY53" s="13"/>
      <c r="AZ53" s="13"/>
      <c r="BA53" s="12" t="e">
        <f>IF(Resultat!$C$8=21,"X","")</f>
        <v>#VALUE!</v>
      </c>
      <c r="BB53" s="13"/>
      <c r="BC53" s="13"/>
      <c r="BD53" s="13"/>
      <c r="BE53" s="13"/>
      <c r="BF53" s="13"/>
      <c r="BG53" s="13"/>
      <c r="BH53" s="13"/>
      <c r="BI53" s="13"/>
      <c r="BJ53" s="14"/>
    </row>
    <row r="54" spans="2:74" ht="7.5" customHeight="1" x14ac:dyDescent="0.25">
      <c r="C54" s="21"/>
      <c r="D54" s="22"/>
      <c r="E54" s="22"/>
      <c r="F54" s="22"/>
      <c r="G54" s="22"/>
      <c r="H54" s="22"/>
      <c r="I54" s="22"/>
      <c r="J54" s="22"/>
      <c r="K54" s="20" t="e">
        <f>IF(Resultat!$C$9=22,"X","")</f>
        <v>#VALUE!</v>
      </c>
      <c r="L54" s="22"/>
      <c r="M54" s="22"/>
      <c r="N54" s="22"/>
      <c r="O54" s="22"/>
      <c r="P54" s="22"/>
      <c r="Q54" s="22"/>
      <c r="R54" s="22"/>
      <c r="S54" s="22"/>
      <c r="T54" s="22"/>
      <c r="U54" s="22"/>
      <c r="V54" s="22"/>
      <c r="W54" s="22"/>
      <c r="X54" s="22"/>
      <c r="Y54" s="22"/>
      <c r="Z54" s="22"/>
      <c r="AA54" s="22"/>
      <c r="AB54" s="22"/>
      <c r="AC54" s="22"/>
      <c r="AD54" s="22"/>
      <c r="AE54" s="22"/>
      <c r="AF54" s="23"/>
      <c r="AG54" s="11"/>
      <c r="AH54" s="13"/>
      <c r="AI54" s="13"/>
      <c r="AJ54" s="13"/>
      <c r="AK54" s="13"/>
      <c r="AL54" s="13"/>
      <c r="AM54" s="13"/>
      <c r="AN54" s="13"/>
      <c r="AO54" s="13"/>
      <c r="AP54" s="13"/>
      <c r="AQ54" s="13"/>
      <c r="AR54" s="13"/>
      <c r="AS54" s="13"/>
      <c r="AT54" s="13"/>
      <c r="AU54" s="13"/>
      <c r="AV54" s="13"/>
      <c r="AW54" s="13"/>
      <c r="AX54" s="13"/>
      <c r="AY54" s="13"/>
      <c r="AZ54" s="13"/>
      <c r="BA54" s="13"/>
      <c r="BB54" s="12" t="e">
        <f>IF(Resultat!$C$8=22,"X","")</f>
        <v>#VALUE!</v>
      </c>
      <c r="BC54" s="13"/>
      <c r="BD54" s="13"/>
      <c r="BE54" s="13"/>
      <c r="BF54" s="13"/>
      <c r="BG54" s="13"/>
      <c r="BH54" s="13"/>
      <c r="BI54" s="13"/>
      <c r="BJ54" s="14"/>
    </row>
    <row r="55" spans="2:74" ht="7.5" customHeight="1" x14ac:dyDescent="0.25">
      <c r="C55" s="21"/>
      <c r="D55" s="22"/>
      <c r="E55" s="22"/>
      <c r="F55" s="22"/>
      <c r="G55" s="22"/>
      <c r="H55" s="22"/>
      <c r="I55" s="22"/>
      <c r="J55" s="20" t="e">
        <f>IF(Resultat!$C$9=23,"X","")</f>
        <v>#VALUE!</v>
      </c>
      <c r="K55" s="22"/>
      <c r="L55" s="22"/>
      <c r="M55" s="22"/>
      <c r="N55" s="22"/>
      <c r="O55" s="22"/>
      <c r="P55" s="22"/>
      <c r="Q55" s="22"/>
      <c r="R55" s="22"/>
      <c r="S55" s="22"/>
      <c r="T55" s="22"/>
      <c r="U55" s="22"/>
      <c r="V55" s="22"/>
      <c r="W55" s="22"/>
      <c r="X55" s="22"/>
      <c r="Y55" s="22"/>
      <c r="Z55" s="22"/>
      <c r="AA55" s="22"/>
      <c r="AB55" s="22"/>
      <c r="AC55" s="22"/>
      <c r="AD55" s="22"/>
      <c r="AE55" s="22"/>
      <c r="AF55" s="23"/>
      <c r="AG55" s="11"/>
      <c r="AH55" s="13"/>
      <c r="AI55" s="13"/>
      <c r="AJ55" s="13"/>
      <c r="AK55" s="13"/>
      <c r="AL55" s="13"/>
      <c r="AM55" s="13"/>
      <c r="AN55" s="13"/>
      <c r="AO55" s="13"/>
      <c r="AP55" s="13"/>
      <c r="AQ55" s="13"/>
      <c r="AR55" s="13"/>
      <c r="AS55" s="13"/>
      <c r="AT55" s="13"/>
      <c r="AU55" s="13"/>
      <c r="AV55" s="13"/>
      <c r="AW55" s="13"/>
      <c r="AX55" s="13"/>
      <c r="AY55" s="13"/>
      <c r="AZ55" s="13"/>
      <c r="BA55" s="13"/>
      <c r="BB55" s="13"/>
      <c r="BC55" s="12" t="e">
        <f>IF(Resultat!$C$8=23,"X","")</f>
        <v>#VALUE!</v>
      </c>
      <c r="BD55" s="13"/>
      <c r="BE55" s="13"/>
      <c r="BF55" s="13"/>
      <c r="BG55" s="13"/>
      <c r="BH55" s="13"/>
      <c r="BI55" s="13"/>
      <c r="BJ55" s="14"/>
    </row>
    <row r="56" spans="2:74" ht="7.5" customHeight="1" x14ac:dyDescent="0.25">
      <c r="C56" s="21"/>
      <c r="D56" s="22"/>
      <c r="E56" s="22"/>
      <c r="F56" s="22"/>
      <c r="G56" s="22"/>
      <c r="H56" s="22"/>
      <c r="I56" s="20" t="e">
        <f>IF(Resultat!$C$9=24,"X","")</f>
        <v>#VALUE!</v>
      </c>
      <c r="J56" s="22"/>
      <c r="K56" s="22"/>
      <c r="L56" s="22"/>
      <c r="M56" s="22"/>
      <c r="N56" s="22"/>
      <c r="O56" s="22"/>
      <c r="P56" s="22"/>
      <c r="Q56" s="22"/>
      <c r="R56" s="22"/>
      <c r="S56" s="22"/>
      <c r="T56" s="22"/>
      <c r="U56" s="22"/>
      <c r="V56" s="22"/>
      <c r="W56" s="22"/>
      <c r="X56" s="22"/>
      <c r="Y56" s="22"/>
      <c r="Z56" s="22"/>
      <c r="AA56" s="22"/>
      <c r="AB56" s="22"/>
      <c r="AC56" s="22"/>
      <c r="AD56" s="22"/>
      <c r="AE56" s="22"/>
      <c r="AF56" s="23"/>
      <c r="AG56" s="11"/>
      <c r="AH56" s="13"/>
      <c r="AI56" s="13"/>
      <c r="AJ56" s="13"/>
      <c r="AK56" s="13"/>
      <c r="AL56" s="13"/>
      <c r="AM56" s="13"/>
      <c r="AN56" s="13"/>
      <c r="AO56" s="13"/>
      <c r="AP56" s="13"/>
      <c r="AQ56" s="13"/>
      <c r="AR56" s="13"/>
      <c r="AS56" s="13"/>
      <c r="AT56" s="13"/>
      <c r="AU56" s="13"/>
      <c r="AV56" s="13"/>
      <c r="AW56" s="13"/>
      <c r="AX56" s="13"/>
      <c r="AY56" s="13"/>
      <c r="AZ56" s="13"/>
      <c r="BA56" s="13"/>
      <c r="BB56" s="13"/>
      <c r="BC56" s="13"/>
      <c r="BD56" s="12" t="e">
        <f>IF(Resultat!$C$8=24,"X","")</f>
        <v>#VALUE!</v>
      </c>
      <c r="BE56" s="13"/>
      <c r="BF56" s="13"/>
      <c r="BG56" s="13"/>
      <c r="BH56" s="13"/>
      <c r="BI56" s="13"/>
      <c r="BJ56" s="14"/>
    </row>
    <row r="57" spans="2:74" ht="7.5" customHeight="1" x14ac:dyDescent="0.25">
      <c r="C57" s="21"/>
      <c r="D57" s="22"/>
      <c r="E57" s="22"/>
      <c r="F57" s="22"/>
      <c r="G57" s="22"/>
      <c r="H57" s="20" t="e">
        <f>IF(Resultat!$C$9=25,"X","")</f>
        <v>#VALUE!</v>
      </c>
      <c r="I57" s="22"/>
      <c r="J57" s="22"/>
      <c r="K57" s="22"/>
      <c r="L57" s="22"/>
      <c r="M57" s="22"/>
      <c r="N57" s="22"/>
      <c r="O57" s="22"/>
      <c r="P57" s="22"/>
      <c r="Q57" s="22"/>
      <c r="R57" s="22"/>
      <c r="S57" s="22"/>
      <c r="T57" s="22"/>
      <c r="U57" s="22"/>
      <c r="V57" s="22"/>
      <c r="W57" s="22"/>
      <c r="X57" s="22"/>
      <c r="Y57" s="22"/>
      <c r="Z57" s="22"/>
      <c r="AA57" s="22"/>
      <c r="AB57" s="22"/>
      <c r="AC57" s="22"/>
      <c r="AD57" s="22"/>
      <c r="AE57" s="22"/>
      <c r="AF57" s="23"/>
      <c r="AG57" s="11"/>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2" t="e">
        <f>IF(Resultat!$C$8=25,"X","")</f>
        <v>#VALUE!</v>
      </c>
      <c r="BF57" s="13"/>
      <c r="BG57" s="13"/>
      <c r="BH57" s="13"/>
      <c r="BI57" s="13"/>
      <c r="BJ57" s="14"/>
      <c r="BV57" s="3" t="s">
        <v>33</v>
      </c>
    </row>
    <row r="58" spans="2:74" ht="7.5" customHeight="1" x14ac:dyDescent="0.25">
      <c r="C58" s="21"/>
      <c r="D58" s="22"/>
      <c r="E58" s="22"/>
      <c r="F58" s="22"/>
      <c r="G58" s="20" t="e">
        <f>IF(Resultat!$C$9=26,"X","")</f>
        <v>#VALUE!</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3"/>
      <c r="AG58" s="11"/>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2" t="e">
        <f>IF(Resultat!$C$8=26,"X","")</f>
        <v>#VALUE!</v>
      </c>
      <c r="BG58" s="13"/>
      <c r="BH58" s="13"/>
      <c r="BI58" s="13"/>
      <c r="BJ58" s="14"/>
    </row>
    <row r="59" spans="2:74" ht="7.5" customHeight="1" x14ac:dyDescent="0.25">
      <c r="C59" s="21"/>
      <c r="D59" s="22"/>
      <c r="E59" s="22"/>
      <c r="F59" s="20" t="e">
        <f>IF(Resultat!$C$9=27,"X","")</f>
        <v>#VALUE!</v>
      </c>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3"/>
      <c r="AG59" s="11"/>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2" t="e">
        <f>IF(Resultat!$C$8=27,"X","")</f>
        <v>#VALUE!</v>
      </c>
      <c r="BH59" s="13"/>
      <c r="BI59" s="13"/>
      <c r="BJ59" s="14"/>
    </row>
    <row r="60" spans="2:74" ht="7.5" customHeight="1" x14ac:dyDescent="0.25">
      <c r="C60" s="21"/>
      <c r="D60" s="22"/>
      <c r="E60" s="20" t="e">
        <f>IF(Resultat!$C$9=28,"X","")</f>
        <v>#VALUE!</v>
      </c>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3"/>
      <c r="AG60" s="11"/>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2" t="e">
        <f>IF(Resultat!$C$8=28,"X","")</f>
        <v>#VALUE!</v>
      </c>
      <c r="BI60" s="13"/>
      <c r="BJ60" s="14"/>
    </row>
    <row r="61" spans="2:74" ht="7.5" customHeight="1" x14ac:dyDescent="0.25">
      <c r="C61" s="21"/>
      <c r="D61" s="20" t="e">
        <f>IF(Resultat!$C$9=29,"X","")</f>
        <v>#VALUE!</v>
      </c>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3"/>
      <c r="AG61" s="11"/>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2" t="e">
        <f>IF(Resultat!$C$8=29,"X","")</f>
        <v>#VALUE!</v>
      </c>
      <c r="BJ61" s="14"/>
    </row>
    <row r="62" spans="2:74" ht="7.5" customHeight="1" x14ac:dyDescent="0.25">
      <c r="C62" s="24" t="e">
        <f>IF(Resultat!$C$9=30,"X","")</f>
        <v>#VALUE!</v>
      </c>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6"/>
      <c r="AG62" s="15"/>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7" t="e">
        <f>IF(Resultat!$C$8=30,"X","")</f>
        <v>#VALUE!</v>
      </c>
    </row>
    <row r="63" spans="2:74" s="50" customFormat="1" ht="22.5" customHeight="1" x14ac:dyDescent="0.25">
      <c r="B63" s="51"/>
      <c r="AB63" s="50" t="s">
        <v>36</v>
      </c>
    </row>
  </sheetData>
  <sheetProtection sheet="1" objects="1" scenarios="1"/>
  <mergeCells count="2">
    <mergeCell ref="BK32:BK33"/>
    <mergeCell ref="B32:B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34.42578125" style="53" customWidth="1"/>
    <col min="4" max="16384" width="9.140625" style="1"/>
  </cols>
  <sheetData>
    <row r="2" spans="2:3" ht="21" x14ac:dyDescent="0.25">
      <c r="B2" s="87" t="s">
        <v>88</v>
      </c>
      <c r="C2" s="88"/>
    </row>
    <row r="4" spans="2:3" ht="171.75" customHeight="1" x14ac:dyDescent="0.25">
      <c r="B4" s="58" t="s">
        <v>94</v>
      </c>
      <c r="C4" s="55" t="s">
        <v>95</v>
      </c>
    </row>
    <row r="5" spans="2:3" ht="171.75" customHeight="1" x14ac:dyDescent="0.25">
      <c r="B5" s="56" t="s">
        <v>97</v>
      </c>
      <c r="C5" s="59" t="s">
        <v>96</v>
      </c>
    </row>
  </sheetData>
  <sheetProtection sheet="1" objects="1" scenarios="1"/>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51" style="53" customWidth="1"/>
    <col min="4" max="16384" width="9.140625" style="1"/>
  </cols>
  <sheetData>
    <row r="2" spans="2:3" ht="21" x14ac:dyDescent="0.25">
      <c r="B2" s="87" t="s">
        <v>91</v>
      </c>
      <c r="C2" s="88"/>
    </row>
    <row r="4" spans="2:3" ht="261.75" customHeight="1" x14ac:dyDescent="0.25">
      <c r="B4" s="58" t="s">
        <v>89</v>
      </c>
      <c r="C4" s="55" t="s">
        <v>90</v>
      </c>
    </row>
    <row r="5" spans="2:3" ht="249" customHeight="1" x14ac:dyDescent="0.25">
      <c r="B5" s="56" t="s">
        <v>92</v>
      </c>
      <c r="C5" s="59" t="s">
        <v>93</v>
      </c>
    </row>
  </sheetData>
  <sheetProtection sheet="1" objects="1" scenarios="1"/>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31.5703125" style="5" customWidth="1"/>
    <col min="4" max="16384" width="9.140625" style="1"/>
  </cols>
  <sheetData>
    <row r="2" spans="2:3" ht="21" x14ac:dyDescent="0.25">
      <c r="B2" s="87" t="s">
        <v>54</v>
      </c>
      <c r="C2" s="88"/>
    </row>
    <row r="4" spans="2:3" ht="159" customHeight="1" x14ac:dyDescent="0.25">
      <c r="B4" s="54" t="s">
        <v>51</v>
      </c>
      <c r="C4" s="55" t="s">
        <v>50</v>
      </c>
    </row>
    <row r="5" spans="2:3" ht="159" customHeight="1" x14ac:dyDescent="0.25">
      <c r="B5" s="56" t="s">
        <v>53</v>
      </c>
      <c r="C5" s="57" t="s">
        <v>52</v>
      </c>
    </row>
  </sheetData>
  <sheetProtection sheet="1" objects="1" scenarios="1"/>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38.85546875" style="5" customWidth="1"/>
    <col min="4" max="16384" width="9.140625" style="1"/>
  </cols>
  <sheetData>
    <row r="2" spans="2:3" ht="21" x14ac:dyDescent="0.25">
      <c r="B2" s="87" t="s">
        <v>55</v>
      </c>
      <c r="C2" s="88"/>
    </row>
    <row r="4" spans="2:3" ht="201" customHeight="1" x14ac:dyDescent="0.25">
      <c r="B4" s="54" t="s">
        <v>59</v>
      </c>
      <c r="C4" s="55" t="s">
        <v>102</v>
      </c>
    </row>
    <row r="5" spans="2:3" ht="201" customHeight="1" x14ac:dyDescent="0.25">
      <c r="B5" s="56" t="s">
        <v>82</v>
      </c>
      <c r="C5" s="57" t="s">
        <v>83</v>
      </c>
    </row>
  </sheetData>
  <sheetProtection sheet="1" objects="1" scenarios="1"/>
  <mergeCells count="1">
    <mergeCell ref="B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25.140625" style="5" customWidth="1"/>
    <col min="4" max="16384" width="9.140625" style="1"/>
  </cols>
  <sheetData>
    <row r="2" spans="2:3" ht="21" x14ac:dyDescent="0.25">
      <c r="B2" s="87" t="s">
        <v>45</v>
      </c>
      <c r="C2" s="88"/>
    </row>
    <row r="4" spans="2:3" ht="127.5" customHeight="1" x14ac:dyDescent="0.25">
      <c r="B4" s="54" t="s">
        <v>47</v>
      </c>
      <c r="C4" s="55" t="s">
        <v>46</v>
      </c>
    </row>
    <row r="5" spans="2:3" ht="127.5" customHeight="1" x14ac:dyDescent="0.25">
      <c r="B5" s="56" t="s">
        <v>49</v>
      </c>
      <c r="C5" s="57" t="s">
        <v>48</v>
      </c>
    </row>
  </sheetData>
  <sheetProtection sheet="1" objects="1" scenarios="1"/>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defaultRowHeight="15" x14ac:dyDescent="0.25"/>
  <cols>
    <col min="1" max="1" width="4.85546875" style="1" customWidth="1"/>
    <col min="2" max="3" width="49.140625" style="5" customWidth="1"/>
    <col min="4" max="16384" width="9.140625" style="1"/>
  </cols>
  <sheetData>
    <row r="2" spans="2:3" ht="21" x14ac:dyDescent="0.25">
      <c r="B2" s="87" t="s">
        <v>60</v>
      </c>
      <c r="C2" s="88"/>
    </row>
    <row r="4" spans="2:3" ht="249" customHeight="1" x14ac:dyDescent="0.25">
      <c r="B4" s="54" t="s">
        <v>61</v>
      </c>
      <c r="C4" s="55" t="s">
        <v>62</v>
      </c>
    </row>
    <row r="5" spans="2:3" ht="249" customHeight="1" x14ac:dyDescent="0.25">
      <c r="B5" s="56" t="s">
        <v>63</v>
      </c>
      <c r="C5" s="57" t="s">
        <v>64</v>
      </c>
    </row>
  </sheetData>
  <sheetProtection sheet="1" objects="1" scenarios="1"/>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vt:i4>
      </vt:variant>
    </vt:vector>
  </HeadingPairs>
  <TitlesOfParts>
    <vt:vector size="15" baseType="lpstr">
      <vt:lpstr>Frågor</vt:lpstr>
      <vt:lpstr>Resultat</vt:lpstr>
      <vt:lpstr>Rutan</vt:lpstr>
      <vt:lpstr>Personen</vt:lpstr>
      <vt:lpstr>Så känner du igen en ...</vt:lpstr>
      <vt:lpstr>Födelar för gruppen</vt:lpstr>
      <vt:lpstr>Nackdelar för gruppen</vt:lpstr>
      <vt:lpstr>Hur andra ser dig</vt:lpstr>
      <vt:lpstr>Hur du kommunicerar med en</vt:lpstr>
      <vt:lpstr>Under stress</vt:lpstr>
      <vt:lpstr>Om du är en Gul ...</vt:lpstr>
      <vt:lpstr>Om du är Röd ...</vt:lpstr>
      <vt:lpstr>Om du är en Blå ...</vt:lpstr>
      <vt:lpstr>Om du är en Grön ...</vt:lpstr>
      <vt:lpstr>Rutan!OLE_LINK1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Lerigon</dc:creator>
  <cp:lastModifiedBy>Pia Lerigon</cp:lastModifiedBy>
  <dcterms:created xsi:type="dcterms:W3CDTF">2013-06-19T21:07:33Z</dcterms:created>
  <dcterms:modified xsi:type="dcterms:W3CDTF">2013-08-13T09:26:47Z</dcterms:modified>
</cp:coreProperties>
</file>